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955" firstSheet="7" activeTab="11"/>
  </bookViews>
  <sheets>
    <sheet name="FLUXO CAIXA JAN" sheetId="1" r:id="rId1"/>
    <sheet name="FLUXO CAIXA FEV" sheetId="2" r:id="rId2"/>
    <sheet name="FLUXO CAIXA MAR" sheetId="3" r:id="rId3"/>
    <sheet name="FLUXO CAIXA ABR" sheetId="4" r:id="rId4"/>
    <sheet name="FLUXO CAIXA MAI" sheetId="5" r:id="rId5"/>
    <sheet name="FLUXO CAIXA JUN" sheetId="6" r:id="rId6"/>
    <sheet name="FLUXO CAIXA JUL" sheetId="7" r:id="rId7"/>
    <sheet name="FLUXO CAIXA AGO" sheetId="8" r:id="rId8"/>
    <sheet name="FLUXO CAIXA SET" sheetId="9" r:id="rId9"/>
    <sheet name="FLUXO CAIXA OUT" sheetId="10" r:id="rId10"/>
    <sheet name="FLUXO CAIXA NOV" sheetId="11" r:id="rId11"/>
    <sheet name="FLUXO CAIXA DEZ" sheetId="12" r:id="rId12"/>
  </sheets>
  <definedNames>
    <definedName name="_xlnm.Print_Area" localSheetId="3">'FLUXO CAIXA ABR'!$A$1:$K$47</definedName>
    <definedName name="_xlnm.Print_Area" localSheetId="7">'FLUXO CAIXA AGO'!$A$1:$K$48</definedName>
    <definedName name="_xlnm.Print_Area" localSheetId="11">'FLUXO CAIXA DEZ'!$A$1:$K$48</definedName>
    <definedName name="_xlnm.Print_Area" localSheetId="1">'FLUXO CAIXA FEV'!$A$1:$K$47</definedName>
    <definedName name="_xlnm.Print_Area" localSheetId="0">'FLUXO CAIXA JAN'!$A$1:$K$47</definedName>
    <definedName name="_xlnm.Print_Area" localSheetId="6">'FLUXO CAIXA JUL'!$A$1:$K$48</definedName>
    <definedName name="_xlnm.Print_Area" localSheetId="5">'FLUXO CAIXA JUN'!$A$1:$K$47</definedName>
    <definedName name="_xlnm.Print_Area" localSheetId="4">'FLUXO CAIXA MAI'!$A$1:$K$48</definedName>
    <definedName name="_xlnm.Print_Area" localSheetId="2">'FLUXO CAIXA MAR'!$A$1:$K$47</definedName>
    <definedName name="_xlnm.Print_Area" localSheetId="10">'FLUXO CAIXA NOV'!$A$1:$K$47</definedName>
    <definedName name="_xlnm.Print_Area" localSheetId="9">'FLUXO CAIXA OUT'!$A$1:$K$47</definedName>
    <definedName name="_xlnm.Print_Area" localSheetId="8">'FLUXO CAIXA SET'!$A$1:$K$49</definedName>
  </definedNames>
  <calcPr fullCalcOnLoad="1"/>
</workbook>
</file>

<file path=xl/sharedStrings.xml><?xml version="1.0" encoding="utf-8"?>
<sst xmlns="http://schemas.openxmlformats.org/spreadsheetml/2006/main" count="348" uniqueCount="64">
  <si>
    <t>CNPJ 01.845.656/0001-78</t>
  </si>
  <si>
    <t>Associação Cultural de Apoio ao Museu Casa de Portinari - Organização Social de Cultura</t>
  </si>
  <si>
    <t>Subvenção - Repasse Contrato Gestão n.º 005 / 2016</t>
  </si>
  <si>
    <t>Captações</t>
  </si>
  <si>
    <t>Outros Créditos</t>
  </si>
  <si>
    <t>Rendimento Financeiro Bruto (Aplicações de Livre Movimentação)</t>
  </si>
  <si>
    <t>Rendimento Financeiro Bruto (Aplicações Fundos de Reserva e Contingência )</t>
  </si>
  <si>
    <t>Origem dos Recursos Recebidos no período</t>
  </si>
  <si>
    <t>Recursos Aplicados no Período</t>
  </si>
  <si>
    <t>Despesas Administrativas</t>
  </si>
  <si>
    <t>Despesas c/ Contas de Consumo</t>
  </si>
  <si>
    <t>Despesas c/ Serviços de Terceiros</t>
  </si>
  <si>
    <t>Despesas c/ Materiais de Consumo e Mercadorias p/ Comercialização (Loja)</t>
  </si>
  <si>
    <t>Despesas c/ Pessoal</t>
  </si>
  <si>
    <t>Despesas c/ Encargos Sociais (FGTS/Pis Folha/INSS Retido e Patronal)</t>
  </si>
  <si>
    <t>Despesas c/ Obrigações Tributárias (Federal / Estadual / Municipal)</t>
  </si>
  <si>
    <t>Despesas c/ Obrigações Tributárias s/ Aplicações Financeiras (IRRF / IOF)</t>
  </si>
  <si>
    <t>Despesas Financeiras (Tarifas e Serviços Bancários)</t>
  </si>
  <si>
    <t>Despesas c/ Atividades Técnicas</t>
  </si>
  <si>
    <t>Aquisição de imobilizado</t>
  </si>
  <si>
    <t>Total dos Recursos Recebidos no Período ( B )</t>
  </si>
  <si>
    <t>Saldo Total de Recursos no Período ( A + B )</t>
  </si>
  <si>
    <t>Total dos Recursos Aplicados no Período ( C )</t>
  </si>
  <si>
    <t>Saldo de Recursos Disponíveis no último dia do Período ( A + B - C )</t>
  </si>
  <si>
    <t>Variação</t>
  </si>
  <si>
    <t>Saldo de Recursos Disponíveis em Caixa e Bancos em 30/09/18</t>
  </si>
  <si>
    <t>Saldo de Recursos Disponíveis em Caixa e Bancos em 31/10/18</t>
  </si>
  <si>
    <t>Saldo de Recursos Disponíveis em Caixa e Bancos em 31/12/18</t>
  </si>
  <si>
    <t>Fluxo de Caixa do Período de: 01/01/2019 a 31/01/2019 - C.G. n.º 005 / 2016</t>
  </si>
  <si>
    <t>Saldo de Recursos Disponíveis na data de 31/12/2018 ( A )</t>
  </si>
  <si>
    <t>Saldo de Recursos Disponíveis em Caixa e Bancos em 31/01/19</t>
  </si>
  <si>
    <t>Fluxo de Caixa do Período de: 01/02/2019 a 28/02/2019 - C.G. n.º 005 / 2016</t>
  </si>
  <si>
    <t>Saldo de Recursos Disponíveis na data de 31/01/2019 ( A )</t>
  </si>
  <si>
    <t>Saldo de Recursos Disponíveis em Caixa e Bancos em 28/02/19</t>
  </si>
  <si>
    <t>Fluxo de Caixa do Período de: 01/03/2019 a 31/03/2019 - C.G. n.º 005 / 2016</t>
  </si>
  <si>
    <t>Saldo de Recursos Disponíveis na data de 28/02/2019 ( A )</t>
  </si>
  <si>
    <t>Saldo de Recursos Disponíveis em Caixa e Bancos em 31/03/19</t>
  </si>
  <si>
    <t>Fluxo de Caixa do Período de: 01/04/2019 a 30/04/2019 - C.G. n.º 005 / 2016</t>
  </si>
  <si>
    <t>Saldo de Recursos Disponíveis na data de 31/03/2019 ( A )</t>
  </si>
  <si>
    <t>Saldo de Recursos Disponíveis em Caixa e Bancos em 30/04/19</t>
  </si>
  <si>
    <t>Fluxo de Caixa do Período de: 01/05/2019 a 31/05/2019 - C.G. n.º 005 / 2016</t>
  </si>
  <si>
    <t>Saldo de Recursos Disponíveis na data de 30/04/2019 ( A )</t>
  </si>
  <si>
    <t>Saldo de Recursos Disponíveis em Caixa e Bancos em 31/05/19</t>
  </si>
  <si>
    <t>Fluxo de Caixa do Período de: 01/06/2019 a 30/06/2019 - C.G. n.º 005 / 2016</t>
  </si>
  <si>
    <t>Saldo de Recursos Disponíveis na data de 31/05/2019 ( A )</t>
  </si>
  <si>
    <t>Saldo de Recursos Disponíveis em Caixa e Bancos em 30/06/19</t>
  </si>
  <si>
    <t>Fluxo de Caixa do Período de: 01/07/2019 a 31/07/2019 - C.G. n.º 005 / 2016</t>
  </si>
  <si>
    <t>Saldo de Recursos Disponíveis na data de 30/06/2019 ( A )</t>
  </si>
  <si>
    <t>Saldo de Recursos Disponíveis em Caixa e Bancos em 31/07/19</t>
  </si>
  <si>
    <t>Fluxo de Caixa do Período de: 01/08/2019 a 31/08/2019 - C.G. n.º 005 / 2016</t>
  </si>
  <si>
    <t>Saldo de Recursos Disponíveis na data de 31/07/2019 ( A )</t>
  </si>
  <si>
    <t>Saldo de Recursos Disponíveis em Caixa e Bancos em 31/08/19</t>
  </si>
  <si>
    <t>Fluxo de Caixa do Período de: 01/09/2019 a 30/09/2019 - C.G. n.º 005 / 2016</t>
  </si>
  <si>
    <t>Saldo de Recursos Disponíveis na data de 31/08/2019 ( A )</t>
  </si>
  <si>
    <t>Saldo de Recursos Disponíveis em Caixa e Bancos em 30/09/19</t>
  </si>
  <si>
    <t>Fluxo de Caixa do Período de: 01/10/2019 a 31/10/2019 - C.G. n.º 005 / 2016</t>
  </si>
  <si>
    <t>Saldo de Recursos Disponíveis na data de 30/09/2019 ( A )</t>
  </si>
  <si>
    <t>Fluxo de Caixa do Período de: 01/11/2019 a 30/11/2019 - C.G. n.º 005 / 2016</t>
  </si>
  <si>
    <t>Saldo de Recursos Disponíveis na data de 31/10/2019 ( A )</t>
  </si>
  <si>
    <t>Saldo de Recursos Disponíveis em Caixa e Bancos em 31/10/19</t>
  </si>
  <si>
    <t>Saldo de Recursos Disponíveis em Caixa e Bancos em 30/11/19</t>
  </si>
  <si>
    <t>Fluxo de Caixa do Período de: 01/12/2019 a 31/12/2019 - C.G. n.º 005 / 2016</t>
  </si>
  <si>
    <t>Saldo de Recursos Disponíveis na data de 30/11/2019 ( A )</t>
  </si>
  <si>
    <t>Saldo de Recursos Disponíveis em Caixa e Bancos em 31/12/19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</si>
</sst>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8"/>
      <name val="Calibri"/>
      <family val="2"/>
    </font>
    <font>
      <b/>
      <u val="single"/>
      <sz val="14"/>
      <name val="Calibri"/>
      <family val="2"/>
    </font>
    <font>
      <b/>
      <u val="double"/>
      <sz val="14"/>
      <name val="Calibri"/>
      <family val="2"/>
    </font>
    <font>
      <u val="single"/>
      <sz val="14"/>
      <name val="Calibri"/>
      <family val="2"/>
    </font>
    <font>
      <sz val="9"/>
      <name val="Calibri"/>
      <family val="2"/>
    </font>
    <font>
      <u val="singleAccounting"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justify"/>
      <protection hidden="1"/>
    </xf>
    <xf numFmtId="170" fontId="3" fillId="0" borderId="0" xfId="46" applyFont="1" applyAlignment="1" applyProtection="1">
      <alignment horizontal="center"/>
      <protection hidden="1"/>
    </xf>
    <xf numFmtId="170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left"/>
      <protection hidden="1"/>
    </xf>
    <xf numFmtId="170" fontId="9" fillId="0" borderId="0" xfId="46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left"/>
      <protection hidden="1"/>
    </xf>
    <xf numFmtId="170" fontId="9" fillId="0" borderId="0" xfId="46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170" fontId="2" fillId="0" borderId="0" xfId="46" applyFont="1" applyFill="1" applyBorder="1" applyAlignment="1" applyProtection="1">
      <alignment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justify"/>
      <protection hidden="1"/>
    </xf>
    <xf numFmtId="0" fontId="7" fillId="0" borderId="0" xfId="0" applyFont="1" applyAlignment="1" applyProtection="1">
      <alignment horizontal="left"/>
      <protection hidden="1"/>
    </xf>
    <xf numFmtId="170" fontId="3" fillId="0" borderId="10" xfId="46" applyFont="1" applyBorder="1" applyAlignment="1" applyProtection="1">
      <alignment horizontal="center"/>
      <protection hidden="1"/>
    </xf>
    <xf numFmtId="170" fontId="9" fillId="0" borderId="0" xfId="46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170" fontId="2" fillId="0" borderId="0" xfId="46" applyFont="1" applyBorder="1" applyAlignment="1" applyProtection="1">
      <alignment horizontal="center"/>
      <protection hidden="1"/>
    </xf>
    <xf numFmtId="170" fontId="3" fillId="0" borderId="0" xfId="46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left"/>
      <protection hidden="1"/>
    </xf>
    <xf numFmtId="170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left"/>
      <protection hidden="1"/>
    </xf>
    <xf numFmtId="170" fontId="9" fillId="0" borderId="0" xfId="46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170" fontId="2" fillId="0" borderId="10" xfId="46" applyFont="1" applyFill="1" applyBorder="1" applyAlignment="1" applyProtection="1">
      <alignment horizontal="center"/>
      <protection hidden="1"/>
    </xf>
    <xf numFmtId="170" fontId="3" fillId="0" borderId="10" xfId="46" applyFont="1" applyFill="1" applyBorder="1" applyAlignment="1" applyProtection="1">
      <alignment horizontal="center"/>
      <protection hidden="1"/>
    </xf>
    <xf numFmtId="171" fontId="2" fillId="0" borderId="0" xfId="65" applyFont="1" applyAlignment="1" applyProtection="1">
      <alignment horizontal="center"/>
      <protection hidden="1"/>
    </xf>
    <xf numFmtId="170" fontId="11" fillId="0" borderId="0" xfId="46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170" fontId="2" fillId="0" borderId="0" xfId="46" applyFont="1" applyFill="1" applyAlignment="1" applyProtection="1">
      <alignment horizontal="center"/>
      <protection hidden="1"/>
    </xf>
    <xf numFmtId="170" fontId="2" fillId="0" borderId="10" xfId="46" applyFont="1" applyBorder="1" applyAlignment="1" applyProtection="1">
      <alignment horizontal="center"/>
      <protection hidden="1"/>
    </xf>
    <xf numFmtId="170" fontId="2" fillId="0" borderId="0" xfId="46" applyFont="1" applyAlignment="1" applyProtection="1">
      <alignment horizontal="center"/>
      <protection hidden="1"/>
    </xf>
    <xf numFmtId="170" fontId="3" fillId="0" borderId="0" xfId="46" applyFont="1" applyFill="1" applyAlignment="1" applyProtection="1">
      <alignment horizontal="center"/>
      <protection hidden="1"/>
    </xf>
    <xf numFmtId="43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171" fontId="10" fillId="0" borderId="0" xfId="65" applyFont="1" applyAlignment="1" applyProtection="1">
      <alignment horizontal="center"/>
      <protection hidden="1"/>
    </xf>
    <xf numFmtId="170" fontId="11" fillId="0" borderId="0" xfId="46" applyFont="1" applyBorder="1" applyAlignment="1" applyProtection="1">
      <alignment horizontal="center"/>
      <protection hidden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Moeda 2" xfId="48"/>
    <cellStyle name="Neutra" xfId="49"/>
    <cellStyle name="Nota" xfId="50"/>
    <cellStyle name="Percent" xfId="51"/>
    <cellStyle name="Saída" xfId="52"/>
    <cellStyle name="Comma [0]" xfId="53"/>
    <cellStyle name="Separador de milhares 2" xfId="54"/>
    <cellStyle name="Separador de milhares 3" xfId="55"/>
    <cellStyle name="Separador de milhares 3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</xdr:row>
      <xdr:rowOff>95250</xdr:rowOff>
    </xdr:from>
    <xdr:to>
      <xdr:col>8</xdr:col>
      <xdr:colOff>933450</xdr:colOff>
      <xdr:row>4</xdr:row>
      <xdr:rowOff>142875</xdr:rowOff>
    </xdr:to>
    <xdr:pic>
      <xdr:nvPicPr>
        <xdr:cNvPr id="1" name="Imagem 2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04800"/>
          <a:ext cx="3571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</xdr:row>
      <xdr:rowOff>19050</xdr:rowOff>
    </xdr:from>
    <xdr:to>
      <xdr:col>8</xdr:col>
      <xdr:colOff>885825</xdr:colOff>
      <xdr:row>4</xdr:row>
      <xdr:rowOff>66675</xdr:rowOff>
    </xdr:to>
    <xdr:pic>
      <xdr:nvPicPr>
        <xdr:cNvPr id="1" name="Imagem 1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219075"/>
          <a:ext cx="3571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1</xdr:row>
      <xdr:rowOff>76200</xdr:rowOff>
    </xdr:from>
    <xdr:to>
      <xdr:col>8</xdr:col>
      <xdr:colOff>904875</xdr:colOff>
      <xdr:row>4</xdr:row>
      <xdr:rowOff>114300</xdr:rowOff>
    </xdr:to>
    <xdr:pic>
      <xdr:nvPicPr>
        <xdr:cNvPr id="1" name="Imagem 1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276225"/>
          <a:ext cx="3571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1</xdr:row>
      <xdr:rowOff>85725</xdr:rowOff>
    </xdr:from>
    <xdr:to>
      <xdr:col>8</xdr:col>
      <xdr:colOff>809625</xdr:colOff>
      <xdr:row>4</xdr:row>
      <xdr:rowOff>123825</xdr:rowOff>
    </xdr:to>
    <xdr:pic>
      <xdr:nvPicPr>
        <xdr:cNvPr id="1" name="Imagem 1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285750"/>
          <a:ext cx="3571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1</xdr:row>
      <xdr:rowOff>66675</xdr:rowOff>
    </xdr:from>
    <xdr:to>
      <xdr:col>8</xdr:col>
      <xdr:colOff>914400</xdr:colOff>
      <xdr:row>4</xdr:row>
      <xdr:rowOff>104775</xdr:rowOff>
    </xdr:to>
    <xdr:pic>
      <xdr:nvPicPr>
        <xdr:cNvPr id="1" name="Imagem 1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66700"/>
          <a:ext cx="3571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1</xdr:row>
      <xdr:rowOff>76200</xdr:rowOff>
    </xdr:from>
    <xdr:to>
      <xdr:col>8</xdr:col>
      <xdr:colOff>942975</xdr:colOff>
      <xdr:row>4</xdr:row>
      <xdr:rowOff>114300</xdr:rowOff>
    </xdr:to>
    <xdr:pic>
      <xdr:nvPicPr>
        <xdr:cNvPr id="1" name="Imagem 1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76225"/>
          <a:ext cx="3571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19050</xdr:rowOff>
    </xdr:from>
    <xdr:to>
      <xdr:col>8</xdr:col>
      <xdr:colOff>1009650</xdr:colOff>
      <xdr:row>4</xdr:row>
      <xdr:rowOff>66675</xdr:rowOff>
    </xdr:to>
    <xdr:pic>
      <xdr:nvPicPr>
        <xdr:cNvPr id="1" name="Imagem 1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19075"/>
          <a:ext cx="3571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1</xdr:row>
      <xdr:rowOff>38100</xdr:rowOff>
    </xdr:from>
    <xdr:to>
      <xdr:col>8</xdr:col>
      <xdr:colOff>819150</xdr:colOff>
      <xdr:row>4</xdr:row>
      <xdr:rowOff>85725</xdr:rowOff>
    </xdr:to>
    <xdr:pic>
      <xdr:nvPicPr>
        <xdr:cNvPr id="1" name="Imagem 1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238125"/>
          <a:ext cx="3571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1</xdr:row>
      <xdr:rowOff>95250</xdr:rowOff>
    </xdr:from>
    <xdr:to>
      <xdr:col>8</xdr:col>
      <xdr:colOff>904875</xdr:colOff>
      <xdr:row>4</xdr:row>
      <xdr:rowOff>133350</xdr:rowOff>
    </xdr:to>
    <xdr:pic>
      <xdr:nvPicPr>
        <xdr:cNvPr id="1" name="Imagem 1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295275"/>
          <a:ext cx="3571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1</xdr:row>
      <xdr:rowOff>85725</xdr:rowOff>
    </xdr:from>
    <xdr:to>
      <xdr:col>8</xdr:col>
      <xdr:colOff>876300</xdr:colOff>
      <xdr:row>4</xdr:row>
      <xdr:rowOff>123825</xdr:rowOff>
    </xdr:to>
    <xdr:pic>
      <xdr:nvPicPr>
        <xdr:cNvPr id="1" name="Imagem 1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285750"/>
          <a:ext cx="3571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</xdr:row>
      <xdr:rowOff>19050</xdr:rowOff>
    </xdr:from>
    <xdr:to>
      <xdr:col>8</xdr:col>
      <xdr:colOff>1019175</xdr:colOff>
      <xdr:row>4</xdr:row>
      <xdr:rowOff>66675</xdr:rowOff>
    </xdr:to>
    <xdr:pic>
      <xdr:nvPicPr>
        <xdr:cNvPr id="1" name="Imagem 1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219075"/>
          <a:ext cx="3571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1</xdr:row>
      <xdr:rowOff>95250</xdr:rowOff>
    </xdr:from>
    <xdr:to>
      <xdr:col>8</xdr:col>
      <xdr:colOff>876300</xdr:colOff>
      <xdr:row>4</xdr:row>
      <xdr:rowOff>133350</xdr:rowOff>
    </xdr:to>
    <xdr:pic>
      <xdr:nvPicPr>
        <xdr:cNvPr id="1" name="Imagem 1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295275"/>
          <a:ext cx="3571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7"/>
  <sheetViews>
    <sheetView showGridLines="0" zoomScalePageLayoutView="0" workbookViewId="0" topLeftCell="A1">
      <selection activeCell="A10" sqref="A10:K11"/>
    </sheetView>
  </sheetViews>
  <sheetFormatPr defaultColWidth="9.140625" defaultRowHeight="15"/>
  <cols>
    <col min="1" max="1" width="10.00390625" style="2" customWidth="1"/>
    <col min="2" max="5" width="9.140625" style="2" customWidth="1"/>
    <col min="6" max="6" width="9.28125" style="2" bestFit="1" customWidth="1"/>
    <col min="7" max="7" width="10.8515625" style="2" bestFit="1" customWidth="1"/>
    <col min="8" max="8" width="9.8515625" style="2" customWidth="1"/>
    <col min="9" max="9" width="17.00390625" style="2" customWidth="1"/>
    <col min="10" max="10" width="9.140625" style="2" customWidth="1"/>
    <col min="11" max="11" width="23.57421875" style="2" customWidth="1"/>
    <col min="12" max="16384" width="9.140625" style="2" customWidth="1"/>
  </cols>
  <sheetData>
    <row r="6" spans="1:11" ht="15.75">
      <c r="A6" s="15" t="s">
        <v>1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5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5.75">
      <c r="A8" s="16" t="s">
        <v>0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5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5.75">
      <c r="A10" s="15" t="s">
        <v>28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5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23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1" customFormat="1" ht="19.5" thickBot="1">
      <c r="A13" s="17" t="s">
        <v>29</v>
      </c>
      <c r="B13" s="17"/>
      <c r="C13" s="17"/>
      <c r="D13" s="17"/>
      <c r="E13" s="17"/>
      <c r="F13" s="17"/>
      <c r="G13" s="17"/>
      <c r="H13" s="17"/>
      <c r="I13" s="17"/>
      <c r="J13" s="18">
        <v>3778356.71</v>
      </c>
      <c r="K13" s="18"/>
    </row>
    <row r="14" spans="1:11" s="1" customFormat="1" ht="19.5" thickTop="1">
      <c r="A14" s="28"/>
      <c r="B14" s="28"/>
      <c r="C14" s="28"/>
      <c r="D14" s="28"/>
      <c r="E14" s="28"/>
      <c r="F14" s="28"/>
      <c r="G14" s="28"/>
      <c r="H14" s="28"/>
      <c r="I14" s="28"/>
      <c r="J14" s="21"/>
      <c r="K14" s="21"/>
    </row>
    <row r="15" spans="1:11" s="1" customFormat="1" ht="18.75">
      <c r="A15" s="23" t="s">
        <v>7</v>
      </c>
      <c r="B15" s="23"/>
      <c r="C15" s="23"/>
      <c r="D15" s="23"/>
      <c r="E15" s="23"/>
      <c r="F15" s="23"/>
      <c r="G15" s="23"/>
      <c r="H15" s="23"/>
      <c r="I15" s="23"/>
      <c r="J15" s="22"/>
      <c r="K15" s="22"/>
    </row>
    <row r="16" spans="1:11" s="7" customFormat="1" ht="18.75">
      <c r="A16" s="20" t="s">
        <v>2</v>
      </c>
      <c r="B16" s="20"/>
      <c r="C16" s="20"/>
      <c r="D16" s="20"/>
      <c r="E16" s="20"/>
      <c r="F16" s="20"/>
      <c r="G16" s="20"/>
      <c r="H16" s="20"/>
      <c r="I16" s="20"/>
      <c r="J16" s="19">
        <v>0</v>
      </c>
      <c r="K16" s="19"/>
    </row>
    <row r="17" spans="1:11" s="7" customFormat="1" ht="18.75">
      <c r="A17" s="20" t="s">
        <v>3</v>
      </c>
      <c r="B17" s="20"/>
      <c r="C17" s="20"/>
      <c r="D17" s="20"/>
      <c r="E17" s="20"/>
      <c r="F17" s="20"/>
      <c r="G17" s="20"/>
      <c r="H17" s="20"/>
      <c r="I17" s="20"/>
      <c r="J17" s="19">
        <v>36469.19</v>
      </c>
      <c r="K17" s="19"/>
    </row>
    <row r="18" spans="1:11" s="7" customFormat="1" ht="18.75">
      <c r="A18" s="20" t="s">
        <v>4</v>
      </c>
      <c r="B18" s="20"/>
      <c r="C18" s="20"/>
      <c r="D18" s="20"/>
      <c r="E18" s="20"/>
      <c r="F18" s="20"/>
      <c r="G18" s="20"/>
      <c r="H18" s="20"/>
      <c r="I18" s="20"/>
      <c r="J18" s="19">
        <v>0</v>
      </c>
      <c r="K18" s="19"/>
    </row>
    <row r="19" spans="1:11" s="7" customFormat="1" ht="18.75">
      <c r="A19" s="20" t="s">
        <v>5</v>
      </c>
      <c r="B19" s="20"/>
      <c r="C19" s="20"/>
      <c r="D19" s="20"/>
      <c r="E19" s="20"/>
      <c r="F19" s="20"/>
      <c r="G19" s="20"/>
      <c r="H19" s="20"/>
      <c r="I19" s="20"/>
      <c r="J19" s="19">
        <v>9825.47</v>
      </c>
      <c r="K19" s="19"/>
    </row>
    <row r="20" spans="1:11" s="7" customFormat="1" ht="18.75">
      <c r="A20" s="20" t="s">
        <v>6</v>
      </c>
      <c r="B20" s="20"/>
      <c r="C20" s="20"/>
      <c r="D20" s="20"/>
      <c r="E20" s="20"/>
      <c r="F20" s="20"/>
      <c r="G20" s="20"/>
      <c r="H20" s="20"/>
      <c r="I20" s="20"/>
      <c r="J20" s="19">
        <v>5321.03</v>
      </c>
      <c r="K20" s="19"/>
    </row>
    <row r="21" spans="1:11" s="7" customFormat="1" ht="18.75">
      <c r="A21" s="8"/>
      <c r="B21" s="8"/>
      <c r="C21" s="8"/>
      <c r="D21" s="8"/>
      <c r="E21" s="8"/>
      <c r="F21" s="8"/>
      <c r="G21" s="8"/>
      <c r="H21" s="8"/>
      <c r="I21" s="8"/>
      <c r="J21" s="9"/>
      <c r="K21" s="9"/>
    </row>
    <row r="22" spans="1:11" s="1" customFormat="1" ht="19.5" thickBot="1">
      <c r="A22" s="17" t="s">
        <v>20</v>
      </c>
      <c r="B22" s="17"/>
      <c r="C22" s="17"/>
      <c r="D22" s="17"/>
      <c r="E22" s="17"/>
      <c r="F22" s="17"/>
      <c r="G22" s="17"/>
      <c r="H22" s="17"/>
      <c r="I22" s="17"/>
      <c r="J22" s="30">
        <f>SUM(J16:K20)</f>
        <v>51615.69</v>
      </c>
      <c r="K22" s="30"/>
    </row>
    <row r="23" spans="1:11" s="1" customFormat="1" ht="20.25" thickBot="1" thickTop="1">
      <c r="A23" s="28"/>
      <c r="B23" s="28"/>
      <c r="C23" s="28"/>
      <c r="D23" s="28"/>
      <c r="E23" s="28"/>
      <c r="F23" s="28"/>
      <c r="G23" s="28"/>
      <c r="H23" s="28"/>
      <c r="I23" s="28"/>
      <c r="J23" s="29"/>
      <c r="K23" s="29"/>
    </row>
    <row r="24" spans="1:11" s="1" customFormat="1" ht="19.5" thickTop="1">
      <c r="A24" s="17" t="s">
        <v>21</v>
      </c>
      <c r="B24" s="17"/>
      <c r="C24" s="17"/>
      <c r="D24" s="17"/>
      <c r="E24" s="17"/>
      <c r="F24" s="17"/>
      <c r="G24" s="17"/>
      <c r="H24" s="17"/>
      <c r="I24" s="17"/>
      <c r="J24" s="37">
        <f>J13+J22</f>
        <v>3829972.4</v>
      </c>
      <c r="K24" s="37"/>
    </row>
    <row r="25" spans="1:11" s="1" customFormat="1" ht="18.75">
      <c r="A25" s="28"/>
      <c r="B25" s="28"/>
      <c r="C25" s="28"/>
      <c r="D25" s="28"/>
      <c r="E25" s="28"/>
      <c r="F25" s="28"/>
      <c r="G25" s="28"/>
      <c r="H25" s="28"/>
      <c r="I25" s="28"/>
      <c r="J25" s="34"/>
      <c r="K25" s="34"/>
    </row>
    <row r="26" spans="1:11" s="1" customFormat="1" ht="18.75">
      <c r="A26" s="17" t="s">
        <v>8</v>
      </c>
      <c r="B26" s="17"/>
      <c r="C26" s="17"/>
      <c r="D26" s="17"/>
      <c r="E26" s="17"/>
      <c r="F26" s="17"/>
      <c r="G26" s="17"/>
      <c r="H26" s="17"/>
      <c r="I26" s="17"/>
      <c r="J26" s="34"/>
      <c r="K26" s="34"/>
    </row>
    <row r="27" spans="1:11" s="1" customFormat="1" ht="18.75">
      <c r="A27" s="26" t="s">
        <v>9</v>
      </c>
      <c r="B27" s="26"/>
      <c r="C27" s="26"/>
      <c r="D27" s="26"/>
      <c r="E27" s="26"/>
      <c r="F27" s="26"/>
      <c r="G27" s="26"/>
      <c r="H27" s="26"/>
      <c r="I27" s="26"/>
      <c r="J27" s="27">
        <v>37624.2</v>
      </c>
      <c r="K27" s="27"/>
    </row>
    <row r="28" spans="1:14" s="1" customFormat="1" ht="18.75">
      <c r="A28" s="26" t="s">
        <v>10</v>
      </c>
      <c r="B28" s="26"/>
      <c r="C28" s="26"/>
      <c r="D28" s="26"/>
      <c r="E28" s="26"/>
      <c r="F28" s="26"/>
      <c r="G28" s="26"/>
      <c r="H28" s="26"/>
      <c r="I28" s="26"/>
      <c r="J28" s="27">
        <v>52068.94</v>
      </c>
      <c r="K28" s="27"/>
      <c r="L28" s="24"/>
      <c r="M28" s="25"/>
      <c r="N28" s="25"/>
    </row>
    <row r="29" spans="1:11" s="1" customFormat="1" ht="18.75">
      <c r="A29" s="26" t="s">
        <v>11</v>
      </c>
      <c r="B29" s="26"/>
      <c r="C29" s="26"/>
      <c r="D29" s="26"/>
      <c r="E29" s="26"/>
      <c r="F29" s="26"/>
      <c r="G29" s="26"/>
      <c r="H29" s="26"/>
      <c r="I29" s="26"/>
      <c r="J29" s="27">
        <v>207572.68</v>
      </c>
      <c r="K29" s="27"/>
    </row>
    <row r="30" spans="1:11" s="1" customFormat="1" ht="18.75">
      <c r="A30" s="26" t="s">
        <v>12</v>
      </c>
      <c r="B30" s="26"/>
      <c r="C30" s="26"/>
      <c r="D30" s="26"/>
      <c r="E30" s="26"/>
      <c r="F30" s="26"/>
      <c r="G30" s="26"/>
      <c r="H30" s="26"/>
      <c r="I30" s="26"/>
      <c r="J30" s="27">
        <v>8430.23</v>
      </c>
      <c r="K30" s="27"/>
    </row>
    <row r="31" spans="1:11" s="1" customFormat="1" ht="18.75">
      <c r="A31" s="26" t="s">
        <v>13</v>
      </c>
      <c r="B31" s="26"/>
      <c r="C31" s="26"/>
      <c r="D31" s="26"/>
      <c r="E31" s="26"/>
      <c r="F31" s="26"/>
      <c r="G31" s="26"/>
      <c r="H31" s="26"/>
      <c r="I31" s="26"/>
      <c r="J31" s="27">
        <v>235255.9</v>
      </c>
      <c r="K31" s="27"/>
    </row>
    <row r="32" spans="1:11" s="1" customFormat="1" ht="18.75">
      <c r="A32" s="26" t="s">
        <v>14</v>
      </c>
      <c r="B32" s="26"/>
      <c r="C32" s="26"/>
      <c r="D32" s="26"/>
      <c r="E32" s="26"/>
      <c r="F32" s="26"/>
      <c r="G32" s="26"/>
      <c r="H32" s="26"/>
      <c r="I32" s="26"/>
      <c r="J32" s="27">
        <v>135396.74</v>
      </c>
      <c r="K32" s="27"/>
    </row>
    <row r="33" spans="1:11" s="1" customFormat="1" ht="18.75">
      <c r="A33" s="26" t="s">
        <v>15</v>
      </c>
      <c r="B33" s="26"/>
      <c r="C33" s="26"/>
      <c r="D33" s="26"/>
      <c r="E33" s="26"/>
      <c r="F33" s="26"/>
      <c r="G33" s="26"/>
      <c r="H33" s="26"/>
      <c r="I33" s="26"/>
      <c r="J33" s="27">
        <v>26764.17</v>
      </c>
      <c r="K33" s="27"/>
    </row>
    <row r="34" spans="1:11" s="1" customFormat="1" ht="18.75">
      <c r="A34" s="26" t="s">
        <v>16</v>
      </c>
      <c r="B34" s="26"/>
      <c r="C34" s="26"/>
      <c r="D34" s="26"/>
      <c r="E34" s="26"/>
      <c r="F34" s="26"/>
      <c r="G34" s="26"/>
      <c r="H34" s="26"/>
      <c r="I34" s="26"/>
      <c r="J34" s="27">
        <v>981.03</v>
      </c>
      <c r="K34" s="27"/>
    </row>
    <row r="35" spans="1:11" s="1" customFormat="1" ht="18.75">
      <c r="A35" s="26" t="s">
        <v>17</v>
      </c>
      <c r="B35" s="26"/>
      <c r="C35" s="26"/>
      <c r="D35" s="26"/>
      <c r="E35" s="26"/>
      <c r="F35" s="26"/>
      <c r="G35" s="26"/>
      <c r="H35" s="26"/>
      <c r="I35" s="26"/>
      <c r="J35" s="27">
        <v>554.16</v>
      </c>
      <c r="K35" s="27"/>
    </row>
    <row r="36" spans="1:11" s="1" customFormat="1" ht="18.75">
      <c r="A36" s="26" t="s">
        <v>18</v>
      </c>
      <c r="B36" s="26"/>
      <c r="C36" s="26"/>
      <c r="D36" s="26"/>
      <c r="E36" s="26"/>
      <c r="F36" s="26"/>
      <c r="G36" s="26"/>
      <c r="H36" s="26"/>
      <c r="I36" s="26"/>
      <c r="J36" s="27">
        <v>122150.06</v>
      </c>
      <c r="K36" s="27"/>
    </row>
    <row r="37" spans="1:11" s="1" customFormat="1" ht="21">
      <c r="A37" s="26" t="s">
        <v>19</v>
      </c>
      <c r="B37" s="26"/>
      <c r="C37" s="26"/>
      <c r="D37" s="26"/>
      <c r="E37" s="26"/>
      <c r="F37" s="26"/>
      <c r="G37" s="26"/>
      <c r="H37" s="26"/>
      <c r="I37" s="26"/>
      <c r="J37" s="32">
        <v>0</v>
      </c>
      <c r="K37" s="32"/>
    </row>
    <row r="38" spans="1:11" s="1" customFormat="1" ht="18.75">
      <c r="A38" s="10"/>
      <c r="B38" s="10"/>
      <c r="C38" s="10"/>
      <c r="D38" s="10"/>
      <c r="E38" s="10"/>
      <c r="F38" s="10"/>
      <c r="G38" s="10"/>
      <c r="H38" s="10"/>
      <c r="I38" s="10"/>
      <c r="J38" s="11"/>
      <c r="K38" s="11"/>
    </row>
    <row r="39" spans="1:13" s="1" customFormat="1" ht="19.5" thickBot="1">
      <c r="A39" s="17" t="s">
        <v>22</v>
      </c>
      <c r="B39" s="17"/>
      <c r="C39" s="17"/>
      <c r="D39" s="17"/>
      <c r="E39" s="17"/>
      <c r="F39" s="17"/>
      <c r="G39" s="17"/>
      <c r="H39" s="17"/>
      <c r="I39" s="17"/>
      <c r="J39" s="18">
        <f>SUM(J27:K37)</f>
        <v>826798.1100000001</v>
      </c>
      <c r="K39" s="18"/>
      <c r="L39" s="31"/>
      <c r="M39" s="31"/>
    </row>
    <row r="40" spans="1:11" s="1" customFormat="1" ht="20.25" thickBot="1" thickTop="1">
      <c r="A40" s="28"/>
      <c r="B40" s="28"/>
      <c r="C40" s="28"/>
      <c r="D40" s="28"/>
      <c r="E40" s="28"/>
      <c r="F40" s="28"/>
      <c r="G40" s="28"/>
      <c r="H40" s="28"/>
      <c r="I40" s="28"/>
      <c r="J40" s="35"/>
      <c r="K40" s="35"/>
    </row>
    <row r="41" spans="1:11" s="1" customFormat="1" ht="19.5" thickTop="1">
      <c r="A41" s="17" t="s">
        <v>23</v>
      </c>
      <c r="B41" s="17"/>
      <c r="C41" s="17"/>
      <c r="D41" s="17"/>
      <c r="E41" s="17"/>
      <c r="F41" s="17"/>
      <c r="G41" s="17"/>
      <c r="H41" s="17"/>
      <c r="I41" s="17"/>
      <c r="J41" s="22">
        <f>J24-J39</f>
        <v>3003174.29</v>
      </c>
      <c r="K41" s="22"/>
    </row>
    <row r="42" spans="1:11" s="1" customFormat="1" ht="18.75">
      <c r="A42" s="28"/>
      <c r="B42" s="28"/>
      <c r="C42" s="28"/>
      <c r="D42" s="28"/>
      <c r="E42" s="28"/>
      <c r="F42" s="28"/>
      <c r="G42" s="28"/>
      <c r="H42" s="28"/>
      <c r="I42" s="28"/>
      <c r="J42" s="36"/>
      <c r="K42" s="36"/>
    </row>
    <row r="43" spans="1:15" s="1" customFormat="1" ht="18.75">
      <c r="A43" s="12"/>
      <c r="B43" s="12"/>
      <c r="C43" s="12"/>
      <c r="D43" s="12"/>
      <c r="E43" s="12"/>
      <c r="F43" s="12"/>
      <c r="G43" s="12"/>
      <c r="H43" s="12"/>
      <c r="I43" s="12"/>
      <c r="J43" s="5"/>
      <c r="K43" s="5"/>
      <c r="M43" s="6"/>
      <c r="N43" s="3"/>
      <c r="O43" s="3"/>
    </row>
    <row r="44" spans="1:15" s="1" customFormat="1" ht="18.75">
      <c r="A44" s="33" t="s">
        <v>27</v>
      </c>
      <c r="B44" s="33"/>
      <c r="C44" s="33"/>
      <c r="D44" s="33"/>
      <c r="E44" s="33"/>
      <c r="F44" s="33"/>
      <c r="G44" s="33"/>
      <c r="H44" s="33"/>
      <c r="I44" s="33"/>
      <c r="J44" s="27">
        <f>J13</f>
        <v>3778356.71</v>
      </c>
      <c r="K44" s="27"/>
      <c r="M44" s="6"/>
      <c r="N44" s="3"/>
      <c r="O44" s="3"/>
    </row>
    <row r="45" spans="1:15" s="1" customFormat="1" ht="18.75">
      <c r="A45" s="33" t="s">
        <v>30</v>
      </c>
      <c r="B45" s="33"/>
      <c r="C45" s="33"/>
      <c r="D45" s="33"/>
      <c r="E45" s="33"/>
      <c r="F45" s="33"/>
      <c r="G45" s="33"/>
      <c r="H45" s="33"/>
      <c r="I45" s="33"/>
      <c r="J45" s="27">
        <f>J41</f>
        <v>3003174.29</v>
      </c>
      <c r="K45" s="27"/>
      <c r="M45" s="6"/>
      <c r="N45" s="3"/>
      <c r="O45" s="3"/>
    </row>
    <row r="46" spans="1:15" s="1" customFormat="1" ht="18.75">
      <c r="A46" s="33" t="s">
        <v>24</v>
      </c>
      <c r="B46" s="33"/>
      <c r="C46" s="33"/>
      <c r="D46" s="33"/>
      <c r="E46" s="33"/>
      <c r="F46" s="33"/>
      <c r="G46" s="33"/>
      <c r="H46" s="33"/>
      <c r="I46" s="33"/>
      <c r="J46" s="27">
        <f>J45-J44</f>
        <v>-775182.4199999999</v>
      </c>
      <c r="K46" s="27"/>
      <c r="M46" s="6"/>
      <c r="N46" s="3"/>
      <c r="O46" s="3"/>
    </row>
    <row r="47" spans="1:15" s="1" customFormat="1" ht="18.75">
      <c r="A47" s="13"/>
      <c r="B47" s="13"/>
      <c r="C47" s="13"/>
      <c r="D47" s="13"/>
      <c r="E47" s="13"/>
      <c r="F47" s="13"/>
      <c r="G47" s="13"/>
      <c r="H47" s="14"/>
      <c r="I47" s="14"/>
      <c r="J47" s="5"/>
      <c r="K47" s="5"/>
      <c r="M47" s="6"/>
      <c r="N47" s="3"/>
      <c r="O47" s="3"/>
    </row>
  </sheetData>
  <sheetProtection/>
  <mergeCells count="67">
    <mergeCell ref="J34:K34"/>
    <mergeCell ref="A35:I35"/>
    <mergeCell ref="J35:K35"/>
    <mergeCell ref="J24:K24"/>
    <mergeCell ref="J30:K30"/>
    <mergeCell ref="J26:K26"/>
    <mergeCell ref="J27:K27"/>
    <mergeCell ref="A16:I16"/>
    <mergeCell ref="A45:I45"/>
    <mergeCell ref="A46:I46"/>
    <mergeCell ref="A39:I39"/>
    <mergeCell ref="A19:I19"/>
    <mergeCell ref="A24:I24"/>
    <mergeCell ref="A31:I31"/>
    <mergeCell ref="A36:I36"/>
    <mergeCell ref="A28:I28"/>
    <mergeCell ref="A22:I22"/>
    <mergeCell ref="J44:K44"/>
    <mergeCell ref="A37:I37"/>
    <mergeCell ref="J45:K45"/>
    <mergeCell ref="J40:K40"/>
    <mergeCell ref="J42:K42"/>
    <mergeCell ref="A30:I30"/>
    <mergeCell ref="J41:K41"/>
    <mergeCell ref="J39:K39"/>
    <mergeCell ref="A33:I33"/>
    <mergeCell ref="A34:I34"/>
    <mergeCell ref="J46:K46"/>
    <mergeCell ref="A42:I42"/>
    <mergeCell ref="J31:K31"/>
    <mergeCell ref="A44:I44"/>
    <mergeCell ref="A25:I25"/>
    <mergeCell ref="A27:I27"/>
    <mergeCell ref="J25:K25"/>
    <mergeCell ref="A26:I26"/>
    <mergeCell ref="J36:K36"/>
    <mergeCell ref="A41:I41"/>
    <mergeCell ref="J22:K22"/>
    <mergeCell ref="J19:K19"/>
    <mergeCell ref="L39:M39"/>
    <mergeCell ref="A40:I40"/>
    <mergeCell ref="J32:K32"/>
    <mergeCell ref="J33:K33"/>
    <mergeCell ref="J37:K37"/>
    <mergeCell ref="A32:I32"/>
    <mergeCell ref="J20:K20"/>
    <mergeCell ref="A20:I20"/>
    <mergeCell ref="A15:I15"/>
    <mergeCell ref="L28:N28"/>
    <mergeCell ref="A29:I29"/>
    <mergeCell ref="J29:K29"/>
    <mergeCell ref="A14:I14"/>
    <mergeCell ref="J17:K17"/>
    <mergeCell ref="A23:I23"/>
    <mergeCell ref="J23:K23"/>
    <mergeCell ref="J28:K28"/>
    <mergeCell ref="A18:I18"/>
    <mergeCell ref="A6:K7"/>
    <mergeCell ref="A8:K9"/>
    <mergeCell ref="A10:K11"/>
    <mergeCell ref="A13:I13"/>
    <mergeCell ref="J13:K13"/>
    <mergeCell ref="J18:K18"/>
    <mergeCell ref="J16:K16"/>
    <mergeCell ref="A17:I17"/>
    <mergeCell ref="J14:K14"/>
    <mergeCell ref="J15:K15"/>
  </mergeCells>
  <printOptions/>
  <pageMargins left="0.984251968503937" right="0.2362204724409449" top="0.1968503937007874" bottom="0.2362204724409449" header="0.15748031496062992" footer="0.15748031496062992"/>
  <pageSetup horizontalDpi="600" verticalDpi="600" orientation="portrait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Q47"/>
  <sheetViews>
    <sheetView showGridLines="0" zoomScalePageLayoutView="0" workbookViewId="0" topLeftCell="A1">
      <selection activeCell="A10" sqref="A10:K11"/>
    </sheetView>
  </sheetViews>
  <sheetFormatPr defaultColWidth="9.140625" defaultRowHeight="15"/>
  <cols>
    <col min="1" max="1" width="10.00390625" style="2" customWidth="1"/>
    <col min="2" max="5" width="9.140625" style="2" customWidth="1"/>
    <col min="6" max="6" width="9.28125" style="2" bestFit="1" customWidth="1"/>
    <col min="7" max="7" width="10.8515625" style="2" bestFit="1" customWidth="1"/>
    <col min="8" max="8" width="9.8515625" style="2" customWidth="1"/>
    <col min="9" max="9" width="17.00390625" style="2" customWidth="1"/>
    <col min="10" max="10" width="9.140625" style="2" customWidth="1"/>
    <col min="11" max="11" width="23.57421875" style="2" customWidth="1"/>
    <col min="12" max="16384" width="9.140625" style="2" customWidth="1"/>
  </cols>
  <sheetData>
    <row r="6" spans="1:11" ht="15.75">
      <c r="A6" s="15" t="s">
        <v>1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5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5.75">
      <c r="A8" s="16" t="s">
        <v>0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5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5.75">
      <c r="A10" s="15" t="s">
        <v>55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5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23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1" customFormat="1" ht="19.5" thickBot="1">
      <c r="A13" s="17" t="s">
        <v>56</v>
      </c>
      <c r="B13" s="17"/>
      <c r="C13" s="17"/>
      <c r="D13" s="17"/>
      <c r="E13" s="17"/>
      <c r="F13" s="17"/>
      <c r="G13" s="17"/>
      <c r="H13" s="17"/>
      <c r="I13" s="17"/>
      <c r="J13" s="18">
        <f>'FLUXO CAIXA SET'!$J$41:$K$41</f>
        <v>3683078.2500000005</v>
      </c>
      <c r="K13" s="18"/>
    </row>
    <row r="14" spans="1:11" s="1" customFormat="1" ht="19.5" thickTop="1">
      <c r="A14" s="28"/>
      <c r="B14" s="28"/>
      <c r="C14" s="28"/>
      <c r="D14" s="28"/>
      <c r="E14" s="28"/>
      <c r="F14" s="28"/>
      <c r="G14" s="28"/>
      <c r="H14" s="28"/>
      <c r="I14" s="28"/>
      <c r="J14" s="21"/>
      <c r="K14" s="21"/>
    </row>
    <row r="15" spans="1:11" s="1" customFormat="1" ht="18.75">
      <c r="A15" s="23" t="s">
        <v>7</v>
      </c>
      <c r="B15" s="23"/>
      <c r="C15" s="23"/>
      <c r="D15" s="23"/>
      <c r="E15" s="23"/>
      <c r="F15" s="23"/>
      <c r="G15" s="23"/>
      <c r="H15" s="23"/>
      <c r="I15" s="23"/>
      <c r="J15" s="22"/>
      <c r="K15" s="22"/>
    </row>
    <row r="16" spans="1:11" s="7" customFormat="1" ht="18.75">
      <c r="A16" s="20" t="s">
        <v>2</v>
      </c>
      <c r="B16" s="20"/>
      <c r="C16" s="20"/>
      <c r="D16" s="20"/>
      <c r="E16" s="20"/>
      <c r="F16" s="20"/>
      <c r="G16" s="20"/>
      <c r="H16" s="20"/>
      <c r="I16" s="20"/>
      <c r="J16" s="19">
        <v>1280421.58</v>
      </c>
      <c r="K16" s="19"/>
    </row>
    <row r="17" spans="1:11" s="7" customFormat="1" ht="18.75">
      <c r="A17" s="20" t="s">
        <v>3</v>
      </c>
      <c r="B17" s="20"/>
      <c r="C17" s="20"/>
      <c r="D17" s="20"/>
      <c r="E17" s="20"/>
      <c r="F17" s="20"/>
      <c r="G17" s="20"/>
      <c r="H17" s="20"/>
      <c r="I17" s="20"/>
      <c r="J17" s="19">
        <v>68188.26</v>
      </c>
      <c r="K17" s="19"/>
    </row>
    <row r="18" spans="1:11" s="7" customFormat="1" ht="21">
      <c r="A18" s="20" t="s">
        <v>4</v>
      </c>
      <c r="B18" s="20"/>
      <c r="C18" s="20"/>
      <c r="D18" s="20"/>
      <c r="E18" s="20"/>
      <c r="F18" s="20"/>
      <c r="G18" s="20"/>
      <c r="H18" s="20"/>
      <c r="I18" s="20"/>
      <c r="J18" s="41">
        <v>0</v>
      </c>
      <c r="K18" s="41"/>
    </row>
    <row r="19" spans="1:11" s="7" customFormat="1" ht="18.75">
      <c r="A19" s="20" t="s">
        <v>5</v>
      </c>
      <c r="B19" s="20"/>
      <c r="C19" s="20"/>
      <c r="D19" s="20"/>
      <c r="E19" s="20"/>
      <c r="F19" s="20"/>
      <c r="G19" s="20"/>
      <c r="H19" s="20"/>
      <c r="I19" s="20"/>
      <c r="J19" s="19">
        <v>8826.56</v>
      </c>
      <c r="K19" s="19"/>
    </row>
    <row r="20" spans="1:11" s="7" customFormat="1" ht="18.75">
      <c r="A20" s="20" t="s">
        <v>6</v>
      </c>
      <c r="B20" s="20"/>
      <c r="C20" s="20"/>
      <c r="D20" s="20"/>
      <c r="E20" s="20"/>
      <c r="F20" s="20"/>
      <c r="G20" s="20"/>
      <c r="H20" s="20"/>
      <c r="I20" s="20"/>
      <c r="J20" s="19">
        <v>4924.82</v>
      </c>
      <c r="K20" s="19"/>
    </row>
    <row r="21" spans="1:11" s="7" customFormat="1" ht="18.75">
      <c r="A21" s="8"/>
      <c r="B21" s="8"/>
      <c r="C21" s="8"/>
      <c r="D21" s="8"/>
      <c r="E21" s="8"/>
      <c r="F21" s="8"/>
      <c r="G21" s="8"/>
      <c r="H21" s="8"/>
      <c r="I21" s="8"/>
      <c r="J21" s="9"/>
      <c r="K21" s="9"/>
    </row>
    <row r="22" spans="1:11" s="1" customFormat="1" ht="19.5" thickBot="1">
      <c r="A22" s="17" t="s">
        <v>20</v>
      </c>
      <c r="B22" s="17"/>
      <c r="C22" s="17"/>
      <c r="D22" s="17"/>
      <c r="E22" s="17"/>
      <c r="F22" s="17"/>
      <c r="G22" s="17"/>
      <c r="H22" s="17"/>
      <c r="I22" s="17"/>
      <c r="J22" s="30">
        <f>SUM(J16:K20)</f>
        <v>1362361.2200000002</v>
      </c>
      <c r="K22" s="30"/>
    </row>
    <row r="23" spans="1:11" s="1" customFormat="1" ht="20.25" thickBot="1" thickTop="1">
      <c r="A23" s="28"/>
      <c r="B23" s="28"/>
      <c r="C23" s="28"/>
      <c r="D23" s="28"/>
      <c r="E23" s="28"/>
      <c r="F23" s="28"/>
      <c r="G23" s="28"/>
      <c r="H23" s="28"/>
      <c r="I23" s="28"/>
      <c r="J23" s="29"/>
      <c r="K23" s="29"/>
    </row>
    <row r="24" spans="1:17" s="1" customFormat="1" ht="19.5" thickTop="1">
      <c r="A24" s="17" t="s">
        <v>21</v>
      </c>
      <c r="B24" s="17"/>
      <c r="C24" s="17"/>
      <c r="D24" s="17"/>
      <c r="E24" s="17"/>
      <c r="F24" s="17"/>
      <c r="G24" s="17"/>
      <c r="H24" s="17"/>
      <c r="I24" s="17"/>
      <c r="J24" s="37">
        <f>J13+J22</f>
        <v>5045439.470000001</v>
      </c>
      <c r="K24" s="37"/>
      <c r="N24" s="38"/>
      <c r="O24" s="25"/>
      <c r="P24" s="25"/>
      <c r="Q24" s="25"/>
    </row>
    <row r="25" spans="1:11" s="1" customFormat="1" ht="18.75">
      <c r="A25" s="28"/>
      <c r="B25" s="28"/>
      <c r="C25" s="28"/>
      <c r="D25" s="28"/>
      <c r="E25" s="28"/>
      <c r="F25" s="28"/>
      <c r="G25" s="28"/>
      <c r="H25" s="28"/>
      <c r="I25" s="28"/>
      <c r="J25" s="34"/>
      <c r="K25" s="34"/>
    </row>
    <row r="26" spans="1:11" s="1" customFormat="1" ht="18.75">
      <c r="A26" s="17" t="s">
        <v>8</v>
      </c>
      <c r="B26" s="17"/>
      <c r="C26" s="17"/>
      <c r="D26" s="17"/>
      <c r="E26" s="17"/>
      <c r="F26" s="17"/>
      <c r="G26" s="17"/>
      <c r="H26" s="17"/>
      <c r="I26" s="17"/>
      <c r="J26" s="34"/>
      <c r="K26" s="34"/>
    </row>
    <row r="27" spans="1:11" s="1" customFormat="1" ht="18.75">
      <c r="A27" s="26" t="s">
        <v>9</v>
      </c>
      <c r="B27" s="26"/>
      <c r="C27" s="26"/>
      <c r="D27" s="26"/>
      <c r="E27" s="26"/>
      <c r="F27" s="26"/>
      <c r="G27" s="26"/>
      <c r="H27" s="26"/>
      <c r="I27" s="26"/>
      <c r="J27" s="27">
        <v>35880.89</v>
      </c>
      <c r="K27" s="27"/>
    </row>
    <row r="28" spans="1:14" s="1" customFormat="1" ht="18.75">
      <c r="A28" s="26" t="s">
        <v>10</v>
      </c>
      <c r="B28" s="26"/>
      <c r="C28" s="26"/>
      <c r="D28" s="26"/>
      <c r="E28" s="26"/>
      <c r="F28" s="26"/>
      <c r="G28" s="26"/>
      <c r="H28" s="26"/>
      <c r="I28" s="26"/>
      <c r="J28" s="27">
        <v>50796.8</v>
      </c>
      <c r="K28" s="27"/>
      <c r="L28" s="24"/>
      <c r="M28" s="25"/>
      <c r="N28" s="25"/>
    </row>
    <row r="29" spans="1:11" s="1" customFormat="1" ht="18.75">
      <c r="A29" s="26" t="s">
        <v>11</v>
      </c>
      <c r="B29" s="26"/>
      <c r="C29" s="26"/>
      <c r="D29" s="26"/>
      <c r="E29" s="26"/>
      <c r="F29" s="26"/>
      <c r="G29" s="26"/>
      <c r="H29" s="26"/>
      <c r="I29" s="26"/>
      <c r="J29" s="27">
        <v>195377.4</v>
      </c>
      <c r="K29" s="27"/>
    </row>
    <row r="30" spans="1:11" s="1" customFormat="1" ht="18.75">
      <c r="A30" s="26" t="s">
        <v>12</v>
      </c>
      <c r="B30" s="26"/>
      <c r="C30" s="26"/>
      <c r="D30" s="26"/>
      <c r="E30" s="26"/>
      <c r="F30" s="26"/>
      <c r="G30" s="26"/>
      <c r="H30" s="26"/>
      <c r="I30" s="26"/>
      <c r="J30" s="27">
        <v>5892.12</v>
      </c>
      <c r="K30" s="27"/>
    </row>
    <row r="31" spans="1:11" s="1" customFormat="1" ht="18.75">
      <c r="A31" s="26" t="s">
        <v>13</v>
      </c>
      <c r="B31" s="26"/>
      <c r="C31" s="26"/>
      <c r="D31" s="26"/>
      <c r="E31" s="26"/>
      <c r="F31" s="26"/>
      <c r="G31" s="26"/>
      <c r="H31" s="26"/>
      <c r="I31" s="26"/>
      <c r="J31" s="27">
        <v>406643.47</v>
      </c>
      <c r="K31" s="27"/>
    </row>
    <row r="32" spans="1:11" s="1" customFormat="1" ht="18.75">
      <c r="A32" s="26" t="s">
        <v>14</v>
      </c>
      <c r="B32" s="26"/>
      <c r="C32" s="26"/>
      <c r="D32" s="26"/>
      <c r="E32" s="26"/>
      <c r="F32" s="26"/>
      <c r="G32" s="26"/>
      <c r="H32" s="26"/>
      <c r="I32" s="26"/>
      <c r="J32" s="27">
        <v>132001.72</v>
      </c>
      <c r="K32" s="27"/>
    </row>
    <row r="33" spans="1:11" s="1" customFormat="1" ht="18.75">
      <c r="A33" s="26" t="s">
        <v>15</v>
      </c>
      <c r="B33" s="26"/>
      <c r="C33" s="26"/>
      <c r="D33" s="26"/>
      <c r="E33" s="26"/>
      <c r="F33" s="26"/>
      <c r="G33" s="26"/>
      <c r="H33" s="26"/>
      <c r="I33" s="26"/>
      <c r="J33" s="27">
        <v>23192.8</v>
      </c>
      <c r="K33" s="27"/>
    </row>
    <row r="34" spans="1:11" s="1" customFormat="1" ht="18.75">
      <c r="A34" s="26" t="s">
        <v>16</v>
      </c>
      <c r="B34" s="26"/>
      <c r="C34" s="26"/>
      <c r="D34" s="26"/>
      <c r="E34" s="26"/>
      <c r="F34" s="26"/>
      <c r="G34" s="26"/>
      <c r="H34" s="26"/>
      <c r="I34" s="26"/>
      <c r="J34" s="27">
        <v>1598.31</v>
      </c>
      <c r="K34" s="27"/>
    </row>
    <row r="35" spans="1:11" s="1" customFormat="1" ht="18.75">
      <c r="A35" s="26" t="s">
        <v>17</v>
      </c>
      <c r="B35" s="26"/>
      <c r="C35" s="26"/>
      <c r="D35" s="26"/>
      <c r="E35" s="26"/>
      <c r="F35" s="26"/>
      <c r="G35" s="26"/>
      <c r="H35" s="26"/>
      <c r="I35" s="26"/>
      <c r="J35" s="27">
        <v>1015.4</v>
      </c>
      <c r="K35" s="27"/>
    </row>
    <row r="36" spans="1:11" s="1" customFormat="1" ht="18.75">
      <c r="A36" s="26" t="s">
        <v>18</v>
      </c>
      <c r="B36" s="26"/>
      <c r="C36" s="26"/>
      <c r="D36" s="26"/>
      <c r="E36" s="26"/>
      <c r="F36" s="26"/>
      <c r="G36" s="26"/>
      <c r="H36" s="26"/>
      <c r="I36" s="26"/>
      <c r="J36" s="27">
        <v>166431.82</v>
      </c>
      <c r="K36" s="27"/>
    </row>
    <row r="37" spans="1:11" s="1" customFormat="1" ht="21">
      <c r="A37" s="26" t="s">
        <v>19</v>
      </c>
      <c r="B37" s="26"/>
      <c r="C37" s="26"/>
      <c r="D37" s="26"/>
      <c r="E37" s="26"/>
      <c r="F37" s="26"/>
      <c r="G37" s="26"/>
      <c r="H37" s="26"/>
      <c r="I37" s="26"/>
      <c r="J37" s="32">
        <v>5471.2</v>
      </c>
      <c r="K37" s="32"/>
    </row>
    <row r="38" spans="1:11" s="1" customFormat="1" ht="18.75">
      <c r="A38" s="10"/>
      <c r="B38" s="10"/>
      <c r="C38" s="10"/>
      <c r="D38" s="10"/>
      <c r="E38" s="10"/>
      <c r="F38" s="10"/>
      <c r="G38" s="10"/>
      <c r="H38" s="10"/>
      <c r="I38" s="10"/>
      <c r="J38" s="11"/>
      <c r="K38" s="11"/>
    </row>
    <row r="39" spans="1:13" s="1" customFormat="1" ht="19.5" thickBot="1">
      <c r="A39" s="17" t="s">
        <v>22</v>
      </c>
      <c r="B39" s="17"/>
      <c r="C39" s="17"/>
      <c r="D39" s="17"/>
      <c r="E39" s="17"/>
      <c r="F39" s="17"/>
      <c r="G39" s="17"/>
      <c r="H39" s="17"/>
      <c r="I39" s="17"/>
      <c r="J39" s="18">
        <f>SUM(J27:K37)</f>
        <v>1024301.9299999999</v>
      </c>
      <c r="K39" s="18"/>
      <c r="L39" s="40"/>
      <c r="M39" s="40"/>
    </row>
    <row r="40" spans="1:11" s="1" customFormat="1" ht="20.25" thickBot="1" thickTop="1">
      <c r="A40" s="28"/>
      <c r="B40" s="28"/>
      <c r="C40" s="28"/>
      <c r="D40" s="28"/>
      <c r="E40" s="28"/>
      <c r="F40" s="28"/>
      <c r="G40" s="28"/>
      <c r="H40" s="28"/>
      <c r="I40" s="28"/>
      <c r="J40" s="35"/>
      <c r="K40" s="35"/>
    </row>
    <row r="41" spans="1:11" s="1" customFormat="1" ht="19.5" thickTop="1">
      <c r="A41" s="17" t="s">
        <v>23</v>
      </c>
      <c r="B41" s="17"/>
      <c r="C41" s="17"/>
      <c r="D41" s="17"/>
      <c r="E41" s="17"/>
      <c r="F41" s="17"/>
      <c r="G41" s="17"/>
      <c r="H41" s="17"/>
      <c r="I41" s="17"/>
      <c r="J41" s="22">
        <f>J24-J39</f>
        <v>4021137.540000001</v>
      </c>
      <c r="K41" s="22"/>
    </row>
    <row r="42" spans="1:11" s="1" customFormat="1" ht="18.75">
      <c r="A42" s="28"/>
      <c r="B42" s="28"/>
      <c r="C42" s="28"/>
      <c r="D42" s="28"/>
      <c r="E42" s="28"/>
      <c r="F42" s="28"/>
      <c r="G42" s="28"/>
      <c r="H42" s="28"/>
      <c r="I42" s="28"/>
      <c r="J42" s="36"/>
      <c r="K42" s="36"/>
    </row>
    <row r="43" spans="1:15" s="1" customFormat="1" ht="18.75">
      <c r="A43" s="12"/>
      <c r="B43" s="12"/>
      <c r="C43" s="12"/>
      <c r="D43" s="12"/>
      <c r="E43" s="12"/>
      <c r="F43" s="12"/>
      <c r="G43" s="12"/>
      <c r="H43" s="12"/>
      <c r="I43" s="12"/>
      <c r="J43" s="5"/>
      <c r="K43" s="5"/>
      <c r="M43" s="6"/>
      <c r="N43" s="3"/>
      <c r="O43" s="3"/>
    </row>
    <row r="44" spans="1:15" s="1" customFormat="1" ht="18.75">
      <c r="A44" s="33" t="s">
        <v>25</v>
      </c>
      <c r="B44" s="33"/>
      <c r="C44" s="33"/>
      <c r="D44" s="33"/>
      <c r="E44" s="33"/>
      <c r="F44" s="33"/>
      <c r="G44" s="33"/>
      <c r="H44" s="33"/>
      <c r="I44" s="33"/>
      <c r="J44" s="27">
        <f>J13</f>
        <v>3683078.2500000005</v>
      </c>
      <c r="K44" s="27"/>
      <c r="M44" s="6"/>
      <c r="N44" s="3"/>
      <c r="O44" s="3"/>
    </row>
    <row r="45" spans="1:15" s="1" customFormat="1" ht="18.75">
      <c r="A45" s="33" t="s">
        <v>26</v>
      </c>
      <c r="B45" s="33"/>
      <c r="C45" s="33"/>
      <c r="D45" s="33"/>
      <c r="E45" s="33"/>
      <c r="F45" s="33"/>
      <c r="G45" s="33"/>
      <c r="H45" s="33"/>
      <c r="I45" s="33"/>
      <c r="J45" s="27">
        <f>J41</f>
        <v>4021137.540000001</v>
      </c>
      <c r="K45" s="27"/>
      <c r="M45" s="6"/>
      <c r="N45" s="3"/>
      <c r="O45" s="3"/>
    </row>
    <row r="46" spans="1:15" s="1" customFormat="1" ht="18.75">
      <c r="A46" s="33" t="s">
        <v>24</v>
      </c>
      <c r="B46" s="33"/>
      <c r="C46" s="33"/>
      <c r="D46" s="33"/>
      <c r="E46" s="33"/>
      <c r="F46" s="33"/>
      <c r="G46" s="33"/>
      <c r="H46" s="33"/>
      <c r="I46" s="33"/>
      <c r="J46" s="27">
        <f>J45-J44</f>
        <v>338059.2900000005</v>
      </c>
      <c r="K46" s="27"/>
      <c r="M46" s="6"/>
      <c r="N46" s="3"/>
      <c r="O46" s="3"/>
    </row>
    <row r="47" spans="1:15" s="1" customFormat="1" ht="18.75">
      <c r="A47" s="13"/>
      <c r="B47" s="13"/>
      <c r="C47" s="13"/>
      <c r="D47" s="13"/>
      <c r="E47" s="13"/>
      <c r="F47" s="13"/>
      <c r="G47" s="13"/>
      <c r="H47" s="14"/>
      <c r="I47" s="14"/>
      <c r="J47" s="5"/>
      <c r="K47" s="5"/>
      <c r="M47" s="6"/>
      <c r="N47" s="3"/>
      <c r="O47" s="3"/>
    </row>
  </sheetData>
  <sheetProtection/>
  <mergeCells count="68">
    <mergeCell ref="A45:I45"/>
    <mergeCell ref="J45:K45"/>
    <mergeCell ref="A46:I46"/>
    <mergeCell ref="J46:K46"/>
    <mergeCell ref="A41:I41"/>
    <mergeCell ref="J41:K41"/>
    <mergeCell ref="A42:I42"/>
    <mergeCell ref="J42:K42"/>
    <mergeCell ref="A44:I44"/>
    <mergeCell ref="J44:K44"/>
    <mergeCell ref="A37:I37"/>
    <mergeCell ref="J37:K37"/>
    <mergeCell ref="A39:I39"/>
    <mergeCell ref="J39:K39"/>
    <mergeCell ref="L39:M39"/>
    <mergeCell ref="A40:I40"/>
    <mergeCell ref="J40:K40"/>
    <mergeCell ref="A34:I34"/>
    <mergeCell ref="J34:K34"/>
    <mergeCell ref="A35:I35"/>
    <mergeCell ref="J35:K35"/>
    <mergeCell ref="A36:I36"/>
    <mergeCell ref="J36:K36"/>
    <mergeCell ref="A31:I31"/>
    <mergeCell ref="J31:K31"/>
    <mergeCell ref="A32:I32"/>
    <mergeCell ref="J32:K32"/>
    <mergeCell ref="A33:I33"/>
    <mergeCell ref="J33:K33"/>
    <mergeCell ref="A28:I28"/>
    <mergeCell ref="J28:K28"/>
    <mergeCell ref="L28:N28"/>
    <mergeCell ref="A29:I29"/>
    <mergeCell ref="J29:K29"/>
    <mergeCell ref="A30:I30"/>
    <mergeCell ref="J30:K30"/>
    <mergeCell ref="N24:Q24"/>
    <mergeCell ref="A25:I25"/>
    <mergeCell ref="J25:K25"/>
    <mergeCell ref="A26:I26"/>
    <mergeCell ref="J26:K26"/>
    <mergeCell ref="A27:I27"/>
    <mergeCell ref="J27:K27"/>
    <mergeCell ref="A22:I22"/>
    <mergeCell ref="J22:K22"/>
    <mergeCell ref="A23:I23"/>
    <mergeCell ref="J23:K23"/>
    <mergeCell ref="A24:I24"/>
    <mergeCell ref="J24:K24"/>
    <mergeCell ref="A18:I18"/>
    <mergeCell ref="J18:K18"/>
    <mergeCell ref="A19:I19"/>
    <mergeCell ref="J19:K19"/>
    <mergeCell ref="A20:I20"/>
    <mergeCell ref="J20:K20"/>
    <mergeCell ref="A15:I15"/>
    <mergeCell ref="J15:K15"/>
    <mergeCell ref="A16:I16"/>
    <mergeCell ref="J16:K16"/>
    <mergeCell ref="A17:I17"/>
    <mergeCell ref="J17:K17"/>
    <mergeCell ref="A6:K7"/>
    <mergeCell ref="A8:K9"/>
    <mergeCell ref="A10:K11"/>
    <mergeCell ref="A13:I13"/>
    <mergeCell ref="J13:K13"/>
    <mergeCell ref="A14:I14"/>
    <mergeCell ref="J14:K14"/>
  </mergeCells>
  <printOptions/>
  <pageMargins left="0.984251968503937" right="0.2362204724409449" top="0.1968503937007874" bottom="0.2362204724409449" header="0.15748031496062992" footer="0.15748031496062992"/>
  <pageSetup horizontalDpi="600" verticalDpi="600" orientation="portrait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Q47"/>
  <sheetViews>
    <sheetView showGridLines="0" zoomScalePageLayoutView="0" workbookViewId="0" topLeftCell="A1">
      <selection activeCell="A10" sqref="A10:K11"/>
    </sheetView>
  </sheetViews>
  <sheetFormatPr defaultColWidth="9.140625" defaultRowHeight="15"/>
  <cols>
    <col min="1" max="1" width="10.00390625" style="2" customWidth="1"/>
    <col min="2" max="5" width="9.140625" style="2" customWidth="1"/>
    <col min="6" max="6" width="9.28125" style="2" bestFit="1" customWidth="1"/>
    <col min="7" max="7" width="10.8515625" style="2" bestFit="1" customWidth="1"/>
    <col min="8" max="8" width="9.8515625" style="2" customWidth="1"/>
    <col min="9" max="9" width="17.00390625" style="2" customWidth="1"/>
    <col min="10" max="10" width="9.140625" style="2" customWidth="1"/>
    <col min="11" max="11" width="23.57421875" style="2" customWidth="1"/>
    <col min="12" max="16384" width="9.140625" style="2" customWidth="1"/>
  </cols>
  <sheetData>
    <row r="6" spans="1:11" ht="15.75">
      <c r="A6" s="15" t="s">
        <v>1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5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5.75">
      <c r="A8" s="16" t="s">
        <v>0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5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5.75">
      <c r="A10" s="15" t="s">
        <v>57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5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23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1" customFormat="1" ht="19.5" thickBot="1">
      <c r="A13" s="17" t="s">
        <v>58</v>
      </c>
      <c r="B13" s="17"/>
      <c r="C13" s="17"/>
      <c r="D13" s="17"/>
      <c r="E13" s="17"/>
      <c r="F13" s="17"/>
      <c r="G13" s="17"/>
      <c r="H13" s="17"/>
      <c r="I13" s="17"/>
      <c r="J13" s="18">
        <f>'FLUXO CAIXA OUT'!$J$41:$K$41</f>
        <v>4021137.540000001</v>
      </c>
      <c r="K13" s="18"/>
    </row>
    <row r="14" spans="1:11" s="1" customFormat="1" ht="19.5" thickTop="1">
      <c r="A14" s="28"/>
      <c r="B14" s="28"/>
      <c r="C14" s="28"/>
      <c r="D14" s="28"/>
      <c r="E14" s="28"/>
      <c r="F14" s="28"/>
      <c r="G14" s="28"/>
      <c r="H14" s="28"/>
      <c r="I14" s="28"/>
      <c r="J14" s="21"/>
      <c r="K14" s="21"/>
    </row>
    <row r="15" spans="1:11" s="1" customFormat="1" ht="18.75">
      <c r="A15" s="23" t="s">
        <v>7</v>
      </c>
      <c r="B15" s="23"/>
      <c r="C15" s="23"/>
      <c r="D15" s="23"/>
      <c r="E15" s="23"/>
      <c r="F15" s="23"/>
      <c r="G15" s="23"/>
      <c r="H15" s="23"/>
      <c r="I15" s="23"/>
      <c r="J15" s="22"/>
      <c r="K15" s="22"/>
    </row>
    <row r="16" spans="1:11" s="7" customFormat="1" ht="18.75">
      <c r="A16" s="20" t="s">
        <v>2</v>
      </c>
      <c r="B16" s="20"/>
      <c r="C16" s="20"/>
      <c r="D16" s="20"/>
      <c r="E16" s="20"/>
      <c r="F16" s="20"/>
      <c r="G16" s="20"/>
      <c r="H16" s="20"/>
      <c r="I16" s="20"/>
      <c r="J16" s="19">
        <v>992758.09</v>
      </c>
      <c r="K16" s="19"/>
    </row>
    <row r="17" spans="1:11" s="7" customFormat="1" ht="18.75">
      <c r="A17" s="20" t="s">
        <v>3</v>
      </c>
      <c r="B17" s="20"/>
      <c r="C17" s="20"/>
      <c r="D17" s="20"/>
      <c r="E17" s="20"/>
      <c r="F17" s="20"/>
      <c r="G17" s="20"/>
      <c r="H17" s="20"/>
      <c r="I17" s="20"/>
      <c r="J17" s="19">
        <v>27594.22</v>
      </c>
      <c r="K17" s="19"/>
    </row>
    <row r="18" spans="1:11" s="7" customFormat="1" ht="21">
      <c r="A18" s="20" t="s">
        <v>4</v>
      </c>
      <c r="B18" s="20"/>
      <c r="C18" s="20"/>
      <c r="D18" s="20"/>
      <c r="E18" s="20"/>
      <c r="F18" s="20"/>
      <c r="G18" s="20"/>
      <c r="H18" s="20"/>
      <c r="I18" s="20"/>
      <c r="J18" s="41">
        <v>0</v>
      </c>
      <c r="K18" s="41"/>
    </row>
    <row r="19" spans="1:11" s="7" customFormat="1" ht="18.75">
      <c r="A19" s="20" t="s">
        <v>5</v>
      </c>
      <c r="B19" s="20"/>
      <c r="C19" s="20"/>
      <c r="D19" s="20"/>
      <c r="E19" s="20"/>
      <c r="F19" s="20"/>
      <c r="G19" s="20"/>
      <c r="H19" s="20"/>
      <c r="I19" s="20"/>
      <c r="J19" s="19">
        <v>6920.07</v>
      </c>
      <c r="K19" s="19"/>
    </row>
    <row r="20" spans="1:11" s="7" customFormat="1" ht="18.75">
      <c r="A20" s="20" t="s">
        <v>6</v>
      </c>
      <c r="B20" s="20"/>
      <c r="C20" s="20"/>
      <c r="D20" s="20"/>
      <c r="E20" s="20"/>
      <c r="F20" s="20"/>
      <c r="G20" s="20"/>
      <c r="H20" s="20"/>
      <c r="I20" s="20"/>
      <c r="J20" s="19">
        <v>3868.35</v>
      </c>
      <c r="K20" s="19"/>
    </row>
    <row r="21" spans="1:11" s="7" customFormat="1" ht="18.75">
      <c r="A21" s="8"/>
      <c r="B21" s="8"/>
      <c r="C21" s="8"/>
      <c r="D21" s="8"/>
      <c r="E21" s="8"/>
      <c r="F21" s="8"/>
      <c r="G21" s="8"/>
      <c r="H21" s="8"/>
      <c r="I21" s="8"/>
      <c r="J21" s="9"/>
      <c r="K21" s="9"/>
    </row>
    <row r="22" spans="1:11" s="1" customFormat="1" ht="19.5" thickBot="1">
      <c r="A22" s="17" t="s">
        <v>20</v>
      </c>
      <c r="B22" s="17"/>
      <c r="C22" s="17"/>
      <c r="D22" s="17"/>
      <c r="E22" s="17"/>
      <c r="F22" s="17"/>
      <c r="G22" s="17"/>
      <c r="H22" s="17"/>
      <c r="I22" s="17"/>
      <c r="J22" s="30">
        <f>SUM(J16:K20)</f>
        <v>1031140.7299999999</v>
      </c>
      <c r="K22" s="30"/>
    </row>
    <row r="23" spans="1:11" s="1" customFormat="1" ht="20.25" thickBot="1" thickTop="1">
      <c r="A23" s="28"/>
      <c r="B23" s="28"/>
      <c r="C23" s="28"/>
      <c r="D23" s="28"/>
      <c r="E23" s="28"/>
      <c r="F23" s="28"/>
      <c r="G23" s="28"/>
      <c r="H23" s="28"/>
      <c r="I23" s="28"/>
      <c r="J23" s="29"/>
      <c r="K23" s="29"/>
    </row>
    <row r="24" spans="1:17" s="1" customFormat="1" ht="19.5" thickTop="1">
      <c r="A24" s="17" t="s">
        <v>21</v>
      </c>
      <c r="B24" s="17"/>
      <c r="C24" s="17"/>
      <c r="D24" s="17"/>
      <c r="E24" s="17"/>
      <c r="F24" s="17"/>
      <c r="G24" s="17"/>
      <c r="H24" s="17"/>
      <c r="I24" s="17"/>
      <c r="J24" s="37">
        <f>J13+J22</f>
        <v>5052278.2700000005</v>
      </c>
      <c r="K24" s="37"/>
      <c r="N24" s="38"/>
      <c r="O24" s="25"/>
      <c r="P24" s="25"/>
      <c r="Q24" s="25"/>
    </row>
    <row r="25" spans="1:11" s="1" customFormat="1" ht="18.75">
      <c r="A25" s="28"/>
      <c r="B25" s="28"/>
      <c r="C25" s="28"/>
      <c r="D25" s="28"/>
      <c r="E25" s="28"/>
      <c r="F25" s="28"/>
      <c r="G25" s="28"/>
      <c r="H25" s="28"/>
      <c r="I25" s="28"/>
      <c r="J25" s="34"/>
      <c r="K25" s="34"/>
    </row>
    <row r="26" spans="1:11" s="1" customFormat="1" ht="18.75">
      <c r="A26" s="17" t="s">
        <v>8</v>
      </c>
      <c r="B26" s="17"/>
      <c r="C26" s="17"/>
      <c r="D26" s="17"/>
      <c r="E26" s="17"/>
      <c r="F26" s="17"/>
      <c r="G26" s="17"/>
      <c r="H26" s="17"/>
      <c r="I26" s="17"/>
      <c r="J26" s="34"/>
      <c r="K26" s="34"/>
    </row>
    <row r="27" spans="1:11" s="1" customFormat="1" ht="18.75">
      <c r="A27" s="26" t="s">
        <v>9</v>
      </c>
      <c r="B27" s="26"/>
      <c r="C27" s="26"/>
      <c r="D27" s="26"/>
      <c r="E27" s="26"/>
      <c r="F27" s="26"/>
      <c r="G27" s="26"/>
      <c r="H27" s="26"/>
      <c r="I27" s="26"/>
      <c r="J27" s="27">
        <v>39159.35</v>
      </c>
      <c r="K27" s="27"/>
    </row>
    <row r="28" spans="1:14" s="1" customFormat="1" ht="18.75">
      <c r="A28" s="26" t="s">
        <v>10</v>
      </c>
      <c r="B28" s="26"/>
      <c r="C28" s="26"/>
      <c r="D28" s="26"/>
      <c r="E28" s="26"/>
      <c r="F28" s="26"/>
      <c r="G28" s="26"/>
      <c r="H28" s="26"/>
      <c r="I28" s="26"/>
      <c r="J28" s="27">
        <v>55032.77</v>
      </c>
      <c r="K28" s="27"/>
      <c r="L28" s="24"/>
      <c r="M28" s="25"/>
      <c r="N28" s="25"/>
    </row>
    <row r="29" spans="1:11" s="1" customFormat="1" ht="18.75">
      <c r="A29" s="26" t="s">
        <v>11</v>
      </c>
      <c r="B29" s="26"/>
      <c r="C29" s="26"/>
      <c r="D29" s="26"/>
      <c r="E29" s="26"/>
      <c r="F29" s="26"/>
      <c r="G29" s="26"/>
      <c r="H29" s="26"/>
      <c r="I29" s="26"/>
      <c r="J29" s="27">
        <v>191865</v>
      </c>
      <c r="K29" s="27"/>
    </row>
    <row r="30" spans="1:11" s="1" customFormat="1" ht="18.75">
      <c r="A30" s="26" t="s">
        <v>12</v>
      </c>
      <c r="B30" s="26"/>
      <c r="C30" s="26"/>
      <c r="D30" s="26"/>
      <c r="E30" s="26"/>
      <c r="F30" s="26"/>
      <c r="G30" s="26"/>
      <c r="H30" s="26"/>
      <c r="I30" s="26"/>
      <c r="J30" s="27">
        <v>17830</v>
      </c>
      <c r="K30" s="27"/>
    </row>
    <row r="31" spans="1:11" s="1" customFormat="1" ht="18.75">
      <c r="A31" s="26" t="s">
        <v>13</v>
      </c>
      <c r="B31" s="26"/>
      <c r="C31" s="26"/>
      <c r="D31" s="26"/>
      <c r="E31" s="26"/>
      <c r="F31" s="26"/>
      <c r="G31" s="26"/>
      <c r="H31" s="26"/>
      <c r="I31" s="26"/>
      <c r="J31" s="27">
        <v>356270.35</v>
      </c>
      <c r="K31" s="27"/>
    </row>
    <row r="32" spans="1:11" s="1" customFormat="1" ht="18.75">
      <c r="A32" s="26" t="s">
        <v>14</v>
      </c>
      <c r="B32" s="26"/>
      <c r="C32" s="26"/>
      <c r="D32" s="26"/>
      <c r="E32" s="26"/>
      <c r="F32" s="26"/>
      <c r="G32" s="26"/>
      <c r="H32" s="26"/>
      <c r="I32" s="26"/>
      <c r="J32" s="27">
        <v>137185.73</v>
      </c>
      <c r="K32" s="27"/>
    </row>
    <row r="33" spans="1:11" s="1" customFormat="1" ht="18.75">
      <c r="A33" s="26" t="s">
        <v>15</v>
      </c>
      <c r="B33" s="26"/>
      <c r="C33" s="26"/>
      <c r="D33" s="26"/>
      <c r="E33" s="26"/>
      <c r="F33" s="26"/>
      <c r="G33" s="26"/>
      <c r="H33" s="26"/>
      <c r="I33" s="26"/>
      <c r="J33" s="27">
        <v>24434.48</v>
      </c>
      <c r="K33" s="27"/>
    </row>
    <row r="34" spans="1:11" s="1" customFormat="1" ht="18.75">
      <c r="A34" s="26" t="s">
        <v>16</v>
      </c>
      <c r="B34" s="26"/>
      <c r="C34" s="26"/>
      <c r="D34" s="26"/>
      <c r="E34" s="26"/>
      <c r="F34" s="26"/>
      <c r="G34" s="26"/>
      <c r="H34" s="26"/>
      <c r="I34" s="26"/>
      <c r="J34" s="27">
        <v>9496.75</v>
      </c>
      <c r="K34" s="27"/>
    </row>
    <row r="35" spans="1:11" s="1" customFormat="1" ht="18.75">
      <c r="A35" s="26" t="s">
        <v>17</v>
      </c>
      <c r="B35" s="26"/>
      <c r="C35" s="26"/>
      <c r="D35" s="26"/>
      <c r="E35" s="26"/>
      <c r="F35" s="26"/>
      <c r="G35" s="26"/>
      <c r="H35" s="26"/>
      <c r="I35" s="26"/>
      <c r="J35" s="27">
        <v>997.65</v>
      </c>
      <c r="K35" s="27"/>
    </row>
    <row r="36" spans="1:11" s="1" customFormat="1" ht="18.75">
      <c r="A36" s="26" t="s">
        <v>18</v>
      </c>
      <c r="B36" s="26"/>
      <c r="C36" s="26"/>
      <c r="D36" s="26"/>
      <c r="E36" s="26"/>
      <c r="F36" s="26"/>
      <c r="G36" s="26"/>
      <c r="H36" s="26"/>
      <c r="I36" s="26"/>
      <c r="J36" s="27">
        <v>171790.72</v>
      </c>
      <c r="K36" s="27"/>
    </row>
    <row r="37" spans="1:11" s="1" customFormat="1" ht="21">
      <c r="A37" s="26" t="s">
        <v>19</v>
      </c>
      <c r="B37" s="26"/>
      <c r="C37" s="26"/>
      <c r="D37" s="26"/>
      <c r="E37" s="26"/>
      <c r="F37" s="26"/>
      <c r="G37" s="26"/>
      <c r="H37" s="26"/>
      <c r="I37" s="26"/>
      <c r="J37" s="32">
        <v>8055.8</v>
      </c>
      <c r="K37" s="32"/>
    </row>
    <row r="38" spans="1:11" s="1" customFormat="1" ht="18.75">
      <c r="A38" s="10"/>
      <c r="B38" s="10"/>
      <c r="C38" s="10"/>
      <c r="D38" s="10"/>
      <c r="E38" s="10"/>
      <c r="F38" s="10"/>
      <c r="G38" s="10"/>
      <c r="H38" s="10"/>
      <c r="I38" s="10"/>
      <c r="J38" s="11"/>
      <c r="K38" s="11"/>
    </row>
    <row r="39" spans="1:13" s="1" customFormat="1" ht="19.5" thickBot="1">
      <c r="A39" s="17" t="s">
        <v>22</v>
      </c>
      <c r="B39" s="17"/>
      <c r="C39" s="17"/>
      <c r="D39" s="17"/>
      <c r="E39" s="17"/>
      <c r="F39" s="17"/>
      <c r="G39" s="17"/>
      <c r="H39" s="17"/>
      <c r="I39" s="17"/>
      <c r="J39" s="18">
        <f>SUM(J27:K37)</f>
        <v>1012118.6</v>
      </c>
      <c r="K39" s="18"/>
      <c r="L39" s="40"/>
      <c r="M39" s="40"/>
    </row>
    <row r="40" spans="1:11" s="1" customFormat="1" ht="20.25" thickBot="1" thickTop="1">
      <c r="A40" s="28"/>
      <c r="B40" s="28"/>
      <c r="C40" s="28"/>
      <c r="D40" s="28"/>
      <c r="E40" s="28"/>
      <c r="F40" s="28"/>
      <c r="G40" s="28"/>
      <c r="H40" s="28"/>
      <c r="I40" s="28"/>
      <c r="J40" s="35"/>
      <c r="K40" s="35"/>
    </row>
    <row r="41" spans="1:11" s="1" customFormat="1" ht="19.5" thickTop="1">
      <c r="A41" s="17" t="s">
        <v>23</v>
      </c>
      <c r="B41" s="17"/>
      <c r="C41" s="17"/>
      <c r="D41" s="17"/>
      <c r="E41" s="17"/>
      <c r="F41" s="17"/>
      <c r="G41" s="17"/>
      <c r="H41" s="17"/>
      <c r="I41" s="17"/>
      <c r="J41" s="22">
        <f>J24-J39</f>
        <v>4040159.6700000004</v>
      </c>
      <c r="K41" s="22"/>
    </row>
    <row r="42" spans="1:11" s="1" customFormat="1" ht="18.75">
      <c r="A42" s="28"/>
      <c r="B42" s="28"/>
      <c r="C42" s="28"/>
      <c r="D42" s="28"/>
      <c r="E42" s="28"/>
      <c r="F42" s="28"/>
      <c r="G42" s="28"/>
      <c r="H42" s="28"/>
      <c r="I42" s="28"/>
      <c r="J42" s="36"/>
      <c r="K42" s="36"/>
    </row>
    <row r="43" spans="1:15" s="1" customFormat="1" ht="18.75">
      <c r="A43" s="12"/>
      <c r="B43" s="12"/>
      <c r="C43" s="12"/>
      <c r="D43" s="12"/>
      <c r="E43" s="12"/>
      <c r="F43" s="12"/>
      <c r="G43" s="12"/>
      <c r="H43" s="12"/>
      <c r="I43" s="12"/>
      <c r="J43" s="5"/>
      <c r="K43" s="5"/>
      <c r="M43" s="6"/>
      <c r="N43" s="3"/>
      <c r="O43" s="3"/>
    </row>
    <row r="44" spans="1:15" s="1" customFormat="1" ht="18.75">
      <c r="A44" s="33" t="s">
        <v>59</v>
      </c>
      <c r="B44" s="33"/>
      <c r="C44" s="33"/>
      <c r="D44" s="33"/>
      <c r="E44" s="33"/>
      <c r="F44" s="33"/>
      <c r="G44" s="33"/>
      <c r="H44" s="33"/>
      <c r="I44" s="33"/>
      <c r="J44" s="27">
        <f>J13</f>
        <v>4021137.540000001</v>
      </c>
      <c r="K44" s="27"/>
      <c r="M44" s="6"/>
      <c r="N44" s="3"/>
      <c r="O44" s="3"/>
    </row>
    <row r="45" spans="1:15" s="1" customFormat="1" ht="18.75">
      <c r="A45" s="33" t="s">
        <v>60</v>
      </c>
      <c r="B45" s="33"/>
      <c r="C45" s="33"/>
      <c r="D45" s="33"/>
      <c r="E45" s="33"/>
      <c r="F45" s="33"/>
      <c r="G45" s="33"/>
      <c r="H45" s="33"/>
      <c r="I45" s="33"/>
      <c r="J45" s="27">
        <f>J41</f>
        <v>4040159.6700000004</v>
      </c>
      <c r="K45" s="27"/>
      <c r="M45" s="6"/>
      <c r="N45" s="3"/>
      <c r="O45" s="3"/>
    </row>
    <row r="46" spans="1:15" s="1" customFormat="1" ht="18.75">
      <c r="A46" s="33" t="s">
        <v>24</v>
      </c>
      <c r="B46" s="33"/>
      <c r="C46" s="33"/>
      <c r="D46" s="33"/>
      <c r="E46" s="33"/>
      <c r="F46" s="33"/>
      <c r="G46" s="33"/>
      <c r="H46" s="33"/>
      <c r="I46" s="33"/>
      <c r="J46" s="27">
        <f>J45-J44</f>
        <v>19022.129999999423</v>
      </c>
      <c r="K46" s="27"/>
      <c r="M46" s="6"/>
      <c r="N46" s="3"/>
      <c r="O46" s="3"/>
    </row>
    <row r="47" spans="1:15" s="1" customFormat="1" ht="18.75">
      <c r="A47" s="13"/>
      <c r="B47" s="13"/>
      <c r="C47" s="13"/>
      <c r="D47" s="13"/>
      <c r="E47" s="13"/>
      <c r="F47" s="13"/>
      <c r="G47" s="13"/>
      <c r="H47" s="14"/>
      <c r="I47" s="14"/>
      <c r="J47" s="5"/>
      <c r="K47" s="5"/>
      <c r="M47" s="6"/>
      <c r="N47" s="3"/>
      <c r="O47" s="3"/>
    </row>
  </sheetData>
  <sheetProtection/>
  <mergeCells count="68">
    <mergeCell ref="A6:K7"/>
    <mergeCell ref="A8:K9"/>
    <mergeCell ref="A10:K11"/>
    <mergeCell ref="A13:I13"/>
    <mergeCell ref="J13:K13"/>
    <mergeCell ref="A14:I14"/>
    <mergeCell ref="J14:K14"/>
    <mergeCell ref="A15:I15"/>
    <mergeCell ref="J15:K15"/>
    <mergeCell ref="A16:I16"/>
    <mergeCell ref="J16:K16"/>
    <mergeCell ref="A17:I17"/>
    <mergeCell ref="J17:K17"/>
    <mergeCell ref="A18:I18"/>
    <mergeCell ref="J18:K18"/>
    <mergeCell ref="A19:I19"/>
    <mergeCell ref="J19:K19"/>
    <mergeCell ref="A20:I20"/>
    <mergeCell ref="J20:K20"/>
    <mergeCell ref="A22:I22"/>
    <mergeCell ref="J22:K22"/>
    <mergeCell ref="A23:I23"/>
    <mergeCell ref="J23:K23"/>
    <mergeCell ref="A24:I24"/>
    <mergeCell ref="J24:K24"/>
    <mergeCell ref="N24:Q24"/>
    <mergeCell ref="A25:I25"/>
    <mergeCell ref="J25:K25"/>
    <mergeCell ref="A26:I26"/>
    <mergeCell ref="J26:K26"/>
    <mergeCell ref="A27:I27"/>
    <mergeCell ref="J27:K27"/>
    <mergeCell ref="A28:I28"/>
    <mergeCell ref="J28:K28"/>
    <mergeCell ref="L28:N28"/>
    <mergeCell ref="A29:I29"/>
    <mergeCell ref="J29:K29"/>
    <mergeCell ref="A30:I30"/>
    <mergeCell ref="J30:K30"/>
    <mergeCell ref="A31:I31"/>
    <mergeCell ref="J31:K31"/>
    <mergeCell ref="A32:I32"/>
    <mergeCell ref="J32:K32"/>
    <mergeCell ref="A33:I33"/>
    <mergeCell ref="J33:K33"/>
    <mergeCell ref="A34:I34"/>
    <mergeCell ref="J34:K34"/>
    <mergeCell ref="A35:I35"/>
    <mergeCell ref="J35:K35"/>
    <mergeCell ref="A36:I36"/>
    <mergeCell ref="J36:K36"/>
    <mergeCell ref="A37:I37"/>
    <mergeCell ref="J37:K37"/>
    <mergeCell ref="A39:I39"/>
    <mergeCell ref="J39:K39"/>
    <mergeCell ref="L39:M39"/>
    <mergeCell ref="A40:I40"/>
    <mergeCell ref="J40:K40"/>
    <mergeCell ref="A45:I45"/>
    <mergeCell ref="J45:K45"/>
    <mergeCell ref="A46:I46"/>
    <mergeCell ref="J46:K46"/>
    <mergeCell ref="A41:I41"/>
    <mergeCell ref="J41:K41"/>
    <mergeCell ref="A42:I42"/>
    <mergeCell ref="J42:K42"/>
    <mergeCell ref="A44:I44"/>
    <mergeCell ref="J44:K44"/>
  </mergeCells>
  <printOptions/>
  <pageMargins left="0.984251968503937" right="0.2362204724409449" top="0.1968503937007874" bottom="0.2362204724409449" header="0.15748031496062992" footer="0.15748031496062992"/>
  <pageSetup horizontalDpi="600" verticalDpi="600"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Q48"/>
  <sheetViews>
    <sheetView showGridLines="0" tabSelected="1" zoomScalePageLayoutView="0" workbookViewId="0" topLeftCell="A1">
      <selection activeCell="A10" sqref="A10:K11"/>
    </sheetView>
  </sheetViews>
  <sheetFormatPr defaultColWidth="9.140625" defaultRowHeight="15"/>
  <cols>
    <col min="1" max="1" width="10.00390625" style="2" customWidth="1"/>
    <col min="2" max="5" width="9.140625" style="2" customWidth="1"/>
    <col min="6" max="6" width="9.28125" style="2" bestFit="1" customWidth="1"/>
    <col min="7" max="7" width="10.8515625" style="2" bestFit="1" customWidth="1"/>
    <col min="8" max="8" width="9.8515625" style="2" customWidth="1"/>
    <col min="9" max="9" width="17.00390625" style="2" customWidth="1"/>
    <col min="10" max="10" width="9.140625" style="2" customWidth="1"/>
    <col min="11" max="11" width="23.57421875" style="2" customWidth="1"/>
    <col min="12" max="16384" width="9.140625" style="2" customWidth="1"/>
  </cols>
  <sheetData>
    <row r="6" spans="1:11" ht="15.75">
      <c r="A6" s="15" t="s">
        <v>1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5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5.75">
      <c r="A8" s="16" t="s">
        <v>0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5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5.75">
      <c r="A10" s="15" t="s">
        <v>61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5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23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1" customFormat="1" ht="19.5" thickBot="1">
      <c r="A13" s="17" t="s">
        <v>62</v>
      </c>
      <c r="B13" s="17"/>
      <c r="C13" s="17"/>
      <c r="D13" s="17"/>
      <c r="E13" s="17"/>
      <c r="F13" s="17"/>
      <c r="G13" s="17"/>
      <c r="H13" s="17"/>
      <c r="I13" s="17"/>
      <c r="J13" s="18">
        <f>'FLUXO CAIXA NOV'!$J$41:$K$41</f>
        <v>4040159.6700000004</v>
      </c>
      <c r="K13" s="18"/>
    </row>
    <row r="14" spans="1:11" s="1" customFormat="1" ht="19.5" thickTop="1">
      <c r="A14" s="28"/>
      <c r="B14" s="28"/>
      <c r="C14" s="28"/>
      <c r="D14" s="28"/>
      <c r="E14" s="28"/>
      <c r="F14" s="28"/>
      <c r="G14" s="28"/>
      <c r="H14" s="28"/>
      <c r="I14" s="28"/>
      <c r="J14" s="21"/>
      <c r="K14" s="21"/>
    </row>
    <row r="15" spans="1:11" s="1" customFormat="1" ht="18.75">
      <c r="A15" s="23" t="s">
        <v>7</v>
      </c>
      <c r="B15" s="23"/>
      <c r="C15" s="23"/>
      <c r="D15" s="23"/>
      <c r="E15" s="23"/>
      <c r="F15" s="23"/>
      <c r="G15" s="23"/>
      <c r="H15" s="23"/>
      <c r="I15" s="23"/>
      <c r="J15" s="22"/>
      <c r="K15" s="22"/>
    </row>
    <row r="16" spans="1:11" s="7" customFormat="1" ht="18.75">
      <c r="A16" s="20" t="s">
        <v>2</v>
      </c>
      <c r="B16" s="20"/>
      <c r="C16" s="20"/>
      <c r="D16" s="20"/>
      <c r="E16" s="20"/>
      <c r="F16" s="20"/>
      <c r="G16" s="20"/>
      <c r="H16" s="20"/>
      <c r="I16" s="20"/>
      <c r="J16" s="19">
        <v>1258313.1</v>
      </c>
      <c r="K16" s="19"/>
    </row>
    <row r="17" spans="1:11" s="7" customFormat="1" ht="18.75">
      <c r="A17" s="20" t="s">
        <v>3</v>
      </c>
      <c r="B17" s="20"/>
      <c r="C17" s="20"/>
      <c r="D17" s="20"/>
      <c r="E17" s="20"/>
      <c r="F17" s="20"/>
      <c r="G17" s="20"/>
      <c r="H17" s="20"/>
      <c r="I17" s="20"/>
      <c r="J17" s="19">
        <v>57757.26</v>
      </c>
      <c r="K17" s="19"/>
    </row>
    <row r="18" spans="1:11" s="7" customFormat="1" ht="21">
      <c r="A18" s="20" t="s">
        <v>4</v>
      </c>
      <c r="B18" s="20"/>
      <c r="C18" s="20"/>
      <c r="D18" s="20"/>
      <c r="E18" s="20"/>
      <c r="F18" s="20"/>
      <c r="G18" s="20"/>
      <c r="H18" s="20"/>
      <c r="I18" s="20"/>
      <c r="J18" s="41">
        <v>0</v>
      </c>
      <c r="K18" s="41"/>
    </row>
    <row r="19" spans="1:11" s="7" customFormat="1" ht="18.75">
      <c r="A19" s="20" t="s">
        <v>5</v>
      </c>
      <c r="B19" s="20"/>
      <c r="C19" s="20"/>
      <c r="D19" s="20"/>
      <c r="E19" s="20"/>
      <c r="F19" s="20"/>
      <c r="G19" s="20"/>
      <c r="H19" s="20"/>
      <c r="I19" s="20"/>
      <c r="J19" s="19">
        <v>6406.36</v>
      </c>
      <c r="K19" s="19"/>
    </row>
    <row r="20" spans="1:11" s="7" customFormat="1" ht="18.75">
      <c r="A20" s="20" t="s">
        <v>6</v>
      </c>
      <c r="B20" s="20"/>
      <c r="C20" s="20"/>
      <c r="D20" s="20"/>
      <c r="E20" s="20"/>
      <c r="F20" s="20"/>
      <c r="G20" s="20"/>
      <c r="H20" s="20"/>
      <c r="I20" s="20"/>
      <c r="J20" s="19">
        <v>3792.28</v>
      </c>
      <c r="K20" s="19"/>
    </row>
    <row r="21" spans="1:11" s="7" customFormat="1" ht="18.75">
      <c r="A21" s="8"/>
      <c r="B21" s="8"/>
      <c r="C21" s="8"/>
      <c r="D21" s="8"/>
      <c r="E21" s="8"/>
      <c r="F21" s="8"/>
      <c r="G21" s="8"/>
      <c r="H21" s="8"/>
      <c r="I21" s="8"/>
      <c r="J21" s="9"/>
      <c r="K21" s="9"/>
    </row>
    <row r="22" spans="1:11" s="1" customFormat="1" ht="19.5" thickBot="1">
      <c r="A22" s="17" t="s">
        <v>20</v>
      </c>
      <c r="B22" s="17"/>
      <c r="C22" s="17"/>
      <c r="D22" s="17"/>
      <c r="E22" s="17"/>
      <c r="F22" s="17"/>
      <c r="G22" s="17"/>
      <c r="H22" s="17"/>
      <c r="I22" s="17"/>
      <c r="J22" s="30">
        <f>SUM(J16:K20)</f>
        <v>1326269.0000000002</v>
      </c>
      <c r="K22" s="30"/>
    </row>
    <row r="23" spans="1:11" s="1" customFormat="1" ht="20.25" thickBot="1" thickTop="1">
      <c r="A23" s="28"/>
      <c r="B23" s="28"/>
      <c r="C23" s="28"/>
      <c r="D23" s="28"/>
      <c r="E23" s="28"/>
      <c r="F23" s="28"/>
      <c r="G23" s="28"/>
      <c r="H23" s="28"/>
      <c r="I23" s="28"/>
      <c r="J23" s="29"/>
      <c r="K23" s="29"/>
    </row>
    <row r="24" spans="1:17" s="1" customFormat="1" ht="19.5" thickTop="1">
      <c r="A24" s="17" t="s">
        <v>21</v>
      </c>
      <c r="B24" s="17"/>
      <c r="C24" s="17"/>
      <c r="D24" s="17"/>
      <c r="E24" s="17"/>
      <c r="F24" s="17"/>
      <c r="G24" s="17"/>
      <c r="H24" s="17"/>
      <c r="I24" s="17"/>
      <c r="J24" s="37">
        <f>J13+J22</f>
        <v>5366428.670000001</v>
      </c>
      <c r="K24" s="37"/>
      <c r="N24" s="38"/>
      <c r="O24" s="25"/>
      <c r="P24" s="25"/>
      <c r="Q24" s="25"/>
    </row>
    <row r="25" spans="1:11" s="1" customFormat="1" ht="18.75">
      <c r="A25" s="28"/>
      <c r="B25" s="28"/>
      <c r="C25" s="28"/>
      <c r="D25" s="28"/>
      <c r="E25" s="28"/>
      <c r="F25" s="28"/>
      <c r="G25" s="28"/>
      <c r="H25" s="28"/>
      <c r="I25" s="28"/>
      <c r="J25" s="34"/>
      <c r="K25" s="34"/>
    </row>
    <row r="26" spans="1:11" s="1" customFormat="1" ht="18.75">
      <c r="A26" s="17" t="s">
        <v>8</v>
      </c>
      <c r="B26" s="17"/>
      <c r="C26" s="17"/>
      <c r="D26" s="17"/>
      <c r="E26" s="17"/>
      <c r="F26" s="17"/>
      <c r="G26" s="17"/>
      <c r="H26" s="17"/>
      <c r="I26" s="17"/>
      <c r="J26" s="34"/>
      <c r="K26" s="34"/>
    </row>
    <row r="27" spans="1:11" s="1" customFormat="1" ht="18.75">
      <c r="A27" s="26" t="s">
        <v>9</v>
      </c>
      <c r="B27" s="26"/>
      <c r="C27" s="26"/>
      <c r="D27" s="26"/>
      <c r="E27" s="26"/>
      <c r="F27" s="26"/>
      <c r="G27" s="26"/>
      <c r="H27" s="26"/>
      <c r="I27" s="26"/>
      <c r="J27" s="27">
        <v>49600.15</v>
      </c>
      <c r="K27" s="27"/>
    </row>
    <row r="28" spans="1:14" s="1" customFormat="1" ht="18.75">
      <c r="A28" s="26" t="s">
        <v>10</v>
      </c>
      <c r="B28" s="26"/>
      <c r="C28" s="26"/>
      <c r="D28" s="26"/>
      <c r="E28" s="26"/>
      <c r="F28" s="26"/>
      <c r="G28" s="26"/>
      <c r="H28" s="26"/>
      <c r="I28" s="26"/>
      <c r="J28" s="27">
        <v>49530.86</v>
      </c>
      <c r="K28" s="27"/>
      <c r="L28" s="24"/>
      <c r="M28" s="25"/>
      <c r="N28" s="25"/>
    </row>
    <row r="29" spans="1:11" s="1" customFormat="1" ht="18.75">
      <c r="A29" s="26" t="s">
        <v>11</v>
      </c>
      <c r="B29" s="26"/>
      <c r="C29" s="26"/>
      <c r="D29" s="26"/>
      <c r="E29" s="26"/>
      <c r="F29" s="26"/>
      <c r="G29" s="26"/>
      <c r="H29" s="26"/>
      <c r="I29" s="26"/>
      <c r="J29" s="27">
        <v>358935.11</v>
      </c>
      <c r="K29" s="27"/>
    </row>
    <row r="30" spans="1:11" s="1" customFormat="1" ht="18.75">
      <c r="A30" s="26" t="s">
        <v>12</v>
      </c>
      <c r="B30" s="26"/>
      <c r="C30" s="26"/>
      <c r="D30" s="26"/>
      <c r="E30" s="26"/>
      <c r="F30" s="26"/>
      <c r="G30" s="26"/>
      <c r="H30" s="26"/>
      <c r="I30" s="26"/>
      <c r="J30" s="27">
        <v>20515.02</v>
      </c>
      <c r="K30" s="27"/>
    </row>
    <row r="31" spans="1:11" s="1" customFormat="1" ht="18.75">
      <c r="A31" s="26" t="s">
        <v>13</v>
      </c>
      <c r="B31" s="26"/>
      <c r="C31" s="26"/>
      <c r="D31" s="26"/>
      <c r="E31" s="26"/>
      <c r="F31" s="26"/>
      <c r="G31" s="26"/>
      <c r="H31" s="26"/>
      <c r="I31" s="26"/>
      <c r="J31" s="27">
        <v>436595.85</v>
      </c>
      <c r="K31" s="27"/>
    </row>
    <row r="32" spans="1:11" s="1" customFormat="1" ht="18.75">
      <c r="A32" s="26" t="s">
        <v>14</v>
      </c>
      <c r="B32" s="26"/>
      <c r="C32" s="26"/>
      <c r="D32" s="26"/>
      <c r="E32" s="26"/>
      <c r="F32" s="26"/>
      <c r="G32" s="26"/>
      <c r="H32" s="26"/>
      <c r="I32" s="26"/>
      <c r="J32" s="27">
        <v>215386.16</v>
      </c>
      <c r="K32" s="27"/>
    </row>
    <row r="33" spans="1:11" s="1" customFormat="1" ht="18.75">
      <c r="A33" s="26" t="s">
        <v>15</v>
      </c>
      <c r="B33" s="26"/>
      <c r="C33" s="26"/>
      <c r="D33" s="26"/>
      <c r="E33" s="26"/>
      <c r="F33" s="26"/>
      <c r="G33" s="26"/>
      <c r="H33" s="26"/>
      <c r="I33" s="26"/>
      <c r="J33" s="27">
        <v>22948.39</v>
      </c>
      <c r="K33" s="27"/>
    </row>
    <row r="34" spans="1:11" s="1" customFormat="1" ht="18.75">
      <c r="A34" s="26" t="s">
        <v>16</v>
      </c>
      <c r="B34" s="26"/>
      <c r="C34" s="26"/>
      <c r="D34" s="26"/>
      <c r="E34" s="26"/>
      <c r="F34" s="26"/>
      <c r="G34" s="26"/>
      <c r="H34" s="26"/>
      <c r="I34" s="26"/>
      <c r="J34" s="27">
        <v>755.27</v>
      </c>
      <c r="K34" s="27"/>
    </row>
    <row r="35" spans="1:11" s="1" customFormat="1" ht="18.75">
      <c r="A35" s="26" t="s">
        <v>17</v>
      </c>
      <c r="B35" s="26"/>
      <c r="C35" s="26"/>
      <c r="D35" s="26"/>
      <c r="E35" s="26"/>
      <c r="F35" s="26"/>
      <c r="G35" s="26"/>
      <c r="H35" s="26"/>
      <c r="I35" s="26"/>
      <c r="J35" s="27">
        <v>1514.85</v>
      </c>
      <c r="K35" s="27"/>
    </row>
    <row r="36" spans="1:11" s="1" customFormat="1" ht="18.75">
      <c r="A36" s="26" t="s">
        <v>18</v>
      </c>
      <c r="B36" s="26"/>
      <c r="C36" s="26"/>
      <c r="D36" s="26"/>
      <c r="E36" s="26"/>
      <c r="F36" s="26"/>
      <c r="G36" s="26"/>
      <c r="H36" s="26"/>
      <c r="I36" s="26"/>
      <c r="J36" s="27">
        <v>400296.6</v>
      </c>
      <c r="K36" s="27"/>
    </row>
    <row r="37" spans="1:11" s="1" customFormat="1" ht="21">
      <c r="A37" s="26" t="s">
        <v>19</v>
      </c>
      <c r="B37" s="26"/>
      <c r="C37" s="26"/>
      <c r="D37" s="26"/>
      <c r="E37" s="26"/>
      <c r="F37" s="26"/>
      <c r="G37" s="26"/>
      <c r="H37" s="26"/>
      <c r="I37" s="26"/>
      <c r="J37" s="32">
        <v>107074.71</v>
      </c>
      <c r="K37" s="32"/>
    </row>
    <row r="38" spans="1:11" s="1" customFormat="1" ht="18.75">
      <c r="A38" s="10"/>
      <c r="B38" s="10"/>
      <c r="C38" s="10"/>
      <c r="D38" s="10"/>
      <c r="E38" s="10"/>
      <c r="F38" s="10"/>
      <c r="G38" s="10"/>
      <c r="H38" s="10"/>
      <c r="I38" s="10"/>
      <c r="J38" s="11"/>
      <c r="K38" s="11"/>
    </row>
    <row r="39" spans="1:13" s="1" customFormat="1" ht="19.5" thickBot="1">
      <c r="A39" s="17" t="s">
        <v>22</v>
      </c>
      <c r="B39" s="17"/>
      <c r="C39" s="17"/>
      <c r="D39" s="17"/>
      <c r="E39" s="17"/>
      <c r="F39" s="17"/>
      <c r="G39" s="17"/>
      <c r="H39" s="17"/>
      <c r="I39" s="17"/>
      <c r="J39" s="18">
        <f>SUM(J27:K37)</f>
        <v>1663152.9699999997</v>
      </c>
      <c r="K39" s="18"/>
      <c r="L39" s="40"/>
      <c r="M39" s="40"/>
    </row>
    <row r="40" spans="1:11" s="1" customFormat="1" ht="20.25" thickBot="1" thickTop="1">
      <c r="A40" s="28"/>
      <c r="B40" s="28"/>
      <c r="C40" s="28"/>
      <c r="D40" s="28"/>
      <c r="E40" s="28"/>
      <c r="F40" s="28"/>
      <c r="G40" s="28"/>
      <c r="H40" s="28"/>
      <c r="I40" s="28"/>
      <c r="J40" s="35"/>
      <c r="K40" s="35"/>
    </row>
    <row r="41" spans="1:11" s="1" customFormat="1" ht="19.5" thickTop="1">
      <c r="A41" s="17" t="s">
        <v>23</v>
      </c>
      <c r="B41" s="17"/>
      <c r="C41" s="17"/>
      <c r="D41" s="17"/>
      <c r="E41" s="17"/>
      <c r="F41" s="17"/>
      <c r="G41" s="17"/>
      <c r="H41" s="17"/>
      <c r="I41" s="17"/>
      <c r="J41" s="22">
        <f>J24-J39</f>
        <v>3703275.700000001</v>
      </c>
      <c r="K41" s="22"/>
    </row>
    <row r="42" spans="1:11" s="1" customFormat="1" ht="18.75">
      <c r="A42" s="28"/>
      <c r="B42" s="28"/>
      <c r="C42" s="28"/>
      <c r="D42" s="28"/>
      <c r="E42" s="28"/>
      <c r="F42" s="28"/>
      <c r="G42" s="28"/>
      <c r="H42" s="28"/>
      <c r="I42" s="28"/>
      <c r="J42" s="36"/>
      <c r="K42" s="36"/>
    </row>
    <row r="43" spans="1:15" s="1" customFormat="1" ht="18.75">
      <c r="A43" s="12"/>
      <c r="B43" s="12"/>
      <c r="C43" s="12"/>
      <c r="D43" s="12"/>
      <c r="E43" s="12"/>
      <c r="F43" s="12"/>
      <c r="G43" s="12"/>
      <c r="H43" s="12"/>
      <c r="I43" s="12"/>
      <c r="J43" s="5"/>
      <c r="K43" s="5"/>
      <c r="M43" s="6"/>
      <c r="N43" s="3"/>
      <c r="O43" s="3"/>
    </row>
    <row r="44" spans="1:15" s="1" customFormat="1" ht="18.75">
      <c r="A44" s="33" t="s">
        <v>60</v>
      </c>
      <c r="B44" s="33"/>
      <c r="C44" s="33"/>
      <c r="D44" s="33"/>
      <c r="E44" s="33"/>
      <c r="F44" s="33"/>
      <c r="G44" s="33"/>
      <c r="H44" s="33"/>
      <c r="I44" s="33"/>
      <c r="J44" s="27">
        <f>J13</f>
        <v>4040159.6700000004</v>
      </c>
      <c r="K44" s="27"/>
      <c r="M44" s="6"/>
      <c r="N44" s="3"/>
      <c r="O44" s="3"/>
    </row>
    <row r="45" spans="1:15" s="1" customFormat="1" ht="18.75">
      <c r="A45" s="33" t="s">
        <v>63</v>
      </c>
      <c r="B45" s="33"/>
      <c r="C45" s="33"/>
      <c r="D45" s="33"/>
      <c r="E45" s="33"/>
      <c r="F45" s="33"/>
      <c r="G45" s="33"/>
      <c r="H45" s="33"/>
      <c r="I45" s="33"/>
      <c r="J45" s="27">
        <f>J41</f>
        <v>3703275.700000001</v>
      </c>
      <c r="K45" s="27"/>
      <c r="M45" s="6"/>
      <c r="N45" s="3"/>
      <c r="O45" s="3"/>
    </row>
    <row r="46" spans="1:15" s="1" customFormat="1" ht="18.75">
      <c r="A46" s="33" t="s">
        <v>24</v>
      </c>
      <c r="B46" s="33"/>
      <c r="C46" s="33"/>
      <c r="D46" s="33"/>
      <c r="E46" s="33"/>
      <c r="F46" s="33"/>
      <c r="G46" s="33"/>
      <c r="H46" s="33"/>
      <c r="I46" s="33"/>
      <c r="J46" s="27">
        <f>J45-J44</f>
        <v>-336883.9699999993</v>
      </c>
      <c r="K46" s="27"/>
      <c r="M46" s="6"/>
      <c r="N46" s="3"/>
      <c r="O46" s="3"/>
    </row>
    <row r="47" spans="1:15" s="1" customFormat="1" ht="18.75">
      <c r="A47" s="13"/>
      <c r="B47" s="13"/>
      <c r="C47" s="13"/>
      <c r="D47" s="13"/>
      <c r="E47" s="13"/>
      <c r="F47" s="13"/>
      <c r="G47" s="13"/>
      <c r="H47" s="14"/>
      <c r="I47" s="14"/>
      <c r="J47" s="5"/>
      <c r="K47" s="5"/>
      <c r="M47" s="6"/>
      <c r="N47" s="3"/>
      <c r="O47" s="3"/>
    </row>
    <row r="48" spans="1:15" s="1" customFormat="1" ht="18.75">
      <c r="A48" s="13"/>
      <c r="B48" s="13"/>
      <c r="C48" s="13"/>
      <c r="D48" s="13"/>
      <c r="E48" s="13"/>
      <c r="F48" s="13"/>
      <c r="G48" s="13"/>
      <c r="H48" s="14"/>
      <c r="I48" s="14"/>
      <c r="J48" s="5"/>
      <c r="K48" s="5"/>
      <c r="M48" s="6"/>
      <c r="N48" s="3"/>
      <c r="O48" s="3"/>
    </row>
  </sheetData>
  <sheetProtection/>
  <mergeCells count="68">
    <mergeCell ref="A45:I45"/>
    <mergeCell ref="J45:K45"/>
    <mergeCell ref="A46:I46"/>
    <mergeCell ref="J46:K46"/>
    <mergeCell ref="A41:I41"/>
    <mergeCell ref="J41:K41"/>
    <mergeCell ref="A42:I42"/>
    <mergeCell ref="J42:K42"/>
    <mergeCell ref="A44:I44"/>
    <mergeCell ref="J44:K44"/>
    <mergeCell ref="A37:I37"/>
    <mergeCell ref="J37:K37"/>
    <mergeCell ref="A39:I39"/>
    <mergeCell ref="J39:K39"/>
    <mergeCell ref="L39:M39"/>
    <mergeCell ref="A40:I40"/>
    <mergeCell ref="J40:K40"/>
    <mergeCell ref="A34:I34"/>
    <mergeCell ref="J34:K34"/>
    <mergeCell ref="A35:I35"/>
    <mergeCell ref="J35:K35"/>
    <mergeCell ref="A36:I36"/>
    <mergeCell ref="J36:K36"/>
    <mergeCell ref="A31:I31"/>
    <mergeCell ref="J31:K31"/>
    <mergeCell ref="A32:I32"/>
    <mergeCell ref="J32:K32"/>
    <mergeCell ref="A33:I33"/>
    <mergeCell ref="J33:K33"/>
    <mergeCell ref="A28:I28"/>
    <mergeCell ref="J28:K28"/>
    <mergeCell ref="L28:N28"/>
    <mergeCell ref="A29:I29"/>
    <mergeCell ref="J29:K29"/>
    <mergeCell ref="A30:I30"/>
    <mergeCell ref="J30:K30"/>
    <mergeCell ref="N24:Q24"/>
    <mergeCell ref="A25:I25"/>
    <mergeCell ref="J25:K25"/>
    <mergeCell ref="A26:I26"/>
    <mergeCell ref="J26:K26"/>
    <mergeCell ref="A27:I27"/>
    <mergeCell ref="J27:K27"/>
    <mergeCell ref="A22:I22"/>
    <mergeCell ref="J22:K22"/>
    <mergeCell ref="A23:I23"/>
    <mergeCell ref="J23:K23"/>
    <mergeCell ref="A24:I24"/>
    <mergeCell ref="J24:K24"/>
    <mergeCell ref="A18:I18"/>
    <mergeCell ref="J18:K18"/>
    <mergeCell ref="A19:I19"/>
    <mergeCell ref="J19:K19"/>
    <mergeCell ref="A20:I20"/>
    <mergeCell ref="J20:K20"/>
    <mergeCell ref="A15:I15"/>
    <mergeCell ref="J15:K15"/>
    <mergeCell ref="A16:I16"/>
    <mergeCell ref="J16:K16"/>
    <mergeCell ref="A17:I17"/>
    <mergeCell ref="J17:K17"/>
    <mergeCell ref="A6:K7"/>
    <mergeCell ref="A8:K9"/>
    <mergeCell ref="A10:K11"/>
    <mergeCell ref="A13:I13"/>
    <mergeCell ref="J13:K13"/>
    <mergeCell ref="A14:I14"/>
    <mergeCell ref="J14:K14"/>
  </mergeCells>
  <printOptions/>
  <pageMargins left="0.984251968503937" right="0.2362204724409449" top="0.1968503937007874" bottom="0.2362204724409449" header="0.15748031496062992" footer="0.15748031496062992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O47"/>
  <sheetViews>
    <sheetView showGridLines="0" zoomScalePageLayoutView="0" workbookViewId="0" topLeftCell="A1">
      <selection activeCell="A10" sqref="A10:K11"/>
    </sheetView>
  </sheetViews>
  <sheetFormatPr defaultColWidth="9.140625" defaultRowHeight="15"/>
  <cols>
    <col min="1" max="1" width="10.00390625" style="2" customWidth="1"/>
    <col min="2" max="5" width="9.140625" style="2" customWidth="1"/>
    <col min="6" max="6" width="9.28125" style="2" bestFit="1" customWidth="1"/>
    <col min="7" max="7" width="10.8515625" style="2" bestFit="1" customWidth="1"/>
    <col min="8" max="8" width="9.8515625" style="2" customWidth="1"/>
    <col min="9" max="9" width="17.00390625" style="2" customWidth="1"/>
    <col min="10" max="10" width="9.140625" style="2" customWidth="1"/>
    <col min="11" max="11" width="23.57421875" style="2" customWidth="1"/>
    <col min="12" max="16384" width="9.140625" style="2" customWidth="1"/>
  </cols>
  <sheetData>
    <row r="6" spans="1:11" ht="15.75">
      <c r="A6" s="15" t="s">
        <v>1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5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5.75">
      <c r="A8" s="16" t="s">
        <v>0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5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5.75">
      <c r="A10" s="15" t="s">
        <v>31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5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23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1" customFormat="1" ht="19.5" thickBot="1">
      <c r="A13" s="17" t="s">
        <v>32</v>
      </c>
      <c r="B13" s="17"/>
      <c r="C13" s="17"/>
      <c r="D13" s="17"/>
      <c r="E13" s="17"/>
      <c r="F13" s="17"/>
      <c r="G13" s="17"/>
      <c r="H13" s="17"/>
      <c r="I13" s="17"/>
      <c r="J13" s="18">
        <f>'FLUXO CAIXA JAN'!J41:K41</f>
        <v>3003174.29</v>
      </c>
      <c r="K13" s="18"/>
    </row>
    <row r="14" spans="1:11" s="1" customFormat="1" ht="19.5" thickTop="1">
      <c r="A14" s="28"/>
      <c r="B14" s="28"/>
      <c r="C14" s="28"/>
      <c r="D14" s="28"/>
      <c r="E14" s="28"/>
      <c r="F14" s="28"/>
      <c r="G14" s="28"/>
      <c r="H14" s="28"/>
      <c r="I14" s="28"/>
      <c r="J14" s="21"/>
      <c r="K14" s="21"/>
    </row>
    <row r="15" spans="1:11" s="1" customFormat="1" ht="18.75">
      <c r="A15" s="23" t="s">
        <v>7</v>
      </c>
      <c r="B15" s="23"/>
      <c r="C15" s="23"/>
      <c r="D15" s="23"/>
      <c r="E15" s="23"/>
      <c r="F15" s="23"/>
      <c r="G15" s="23"/>
      <c r="H15" s="23"/>
      <c r="I15" s="23"/>
      <c r="J15" s="22"/>
      <c r="K15" s="22"/>
    </row>
    <row r="16" spans="1:11" s="7" customFormat="1" ht="18.75">
      <c r="A16" s="20" t="s">
        <v>2</v>
      </c>
      <c r="B16" s="20"/>
      <c r="C16" s="20"/>
      <c r="D16" s="20"/>
      <c r="E16" s="20"/>
      <c r="F16" s="20"/>
      <c r="G16" s="20"/>
      <c r="H16" s="20"/>
      <c r="I16" s="20"/>
      <c r="J16" s="19">
        <v>986444.69</v>
      </c>
      <c r="K16" s="19"/>
    </row>
    <row r="17" spans="1:11" s="7" customFormat="1" ht="18.75">
      <c r="A17" s="20" t="s">
        <v>3</v>
      </c>
      <c r="B17" s="20"/>
      <c r="C17" s="20"/>
      <c r="D17" s="20"/>
      <c r="E17" s="20"/>
      <c r="F17" s="20"/>
      <c r="G17" s="20"/>
      <c r="H17" s="20"/>
      <c r="I17" s="20"/>
      <c r="J17" s="19">
        <v>22639.96</v>
      </c>
      <c r="K17" s="19"/>
    </row>
    <row r="18" spans="1:11" s="7" customFormat="1" ht="18.75">
      <c r="A18" s="20" t="s">
        <v>4</v>
      </c>
      <c r="B18" s="20"/>
      <c r="C18" s="20"/>
      <c r="D18" s="20"/>
      <c r="E18" s="20"/>
      <c r="F18" s="20"/>
      <c r="G18" s="20"/>
      <c r="H18" s="20"/>
      <c r="I18" s="20"/>
      <c r="J18" s="19">
        <v>0</v>
      </c>
      <c r="K18" s="19"/>
    </row>
    <row r="19" spans="1:11" s="7" customFormat="1" ht="18.75">
      <c r="A19" s="20" t="s">
        <v>5</v>
      </c>
      <c r="B19" s="20"/>
      <c r="C19" s="20"/>
      <c r="D19" s="20"/>
      <c r="E19" s="20"/>
      <c r="F19" s="20"/>
      <c r="G19" s="20"/>
      <c r="H19" s="20"/>
      <c r="I19" s="20"/>
      <c r="J19" s="19">
        <v>6818.65</v>
      </c>
      <c r="K19" s="19"/>
    </row>
    <row r="20" spans="1:11" s="7" customFormat="1" ht="18.75">
      <c r="A20" s="20" t="s">
        <v>6</v>
      </c>
      <c r="B20" s="20"/>
      <c r="C20" s="20"/>
      <c r="D20" s="20"/>
      <c r="E20" s="20"/>
      <c r="F20" s="20"/>
      <c r="G20" s="20"/>
      <c r="H20" s="20"/>
      <c r="I20" s="20"/>
      <c r="J20" s="19">
        <v>4868.12</v>
      </c>
      <c r="K20" s="19"/>
    </row>
    <row r="21" spans="1:11" s="7" customFormat="1" ht="18.75">
      <c r="A21" s="8"/>
      <c r="B21" s="8"/>
      <c r="C21" s="8"/>
      <c r="D21" s="8"/>
      <c r="E21" s="8"/>
      <c r="F21" s="8"/>
      <c r="G21" s="8"/>
      <c r="H21" s="8"/>
      <c r="I21" s="8"/>
      <c r="J21" s="9"/>
      <c r="K21" s="9"/>
    </row>
    <row r="22" spans="1:11" s="1" customFormat="1" ht="19.5" thickBot="1">
      <c r="A22" s="17" t="s">
        <v>20</v>
      </c>
      <c r="B22" s="17"/>
      <c r="C22" s="17"/>
      <c r="D22" s="17"/>
      <c r="E22" s="17"/>
      <c r="F22" s="17"/>
      <c r="G22" s="17"/>
      <c r="H22" s="17"/>
      <c r="I22" s="17"/>
      <c r="J22" s="30">
        <f>SUM(J16:K20)</f>
        <v>1020771.4199999999</v>
      </c>
      <c r="K22" s="30"/>
    </row>
    <row r="23" spans="1:11" s="1" customFormat="1" ht="20.25" thickBot="1" thickTop="1">
      <c r="A23" s="28"/>
      <c r="B23" s="28"/>
      <c r="C23" s="28"/>
      <c r="D23" s="28"/>
      <c r="E23" s="28"/>
      <c r="F23" s="28"/>
      <c r="G23" s="28"/>
      <c r="H23" s="28"/>
      <c r="I23" s="28"/>
      <c r="J23" s="29"/>
      <c r="K23" s="29"/>
    </row>
    <row r="24" spans="1:11" s="1" customFormat="1" ht="19.5" thickTop="1">
      <c r="A24" s="17" t="s">
        <v>21</v>
      </c>
      <c r="B24" s="17"/>
      <c r="C24" s="17"/>
      <c r="D24" s="17"/>
      <c r="E24" s="17"/>
      <c r="F24" s="17"/>
      <c r="G24" s="17"/>
      <c r="H24" s="17"/>
      <c r="I24" s="17"/>
      <c r="J24" s="37">
        <f>J13+J22</f>
        <v>4023945.71</v>
      </c>
      <c r="K24" s="37"/>
    </row>
    <row r="25" spans="1:15" s="1" customFormat="1" ht="18.75">
      <c r="A25" s="28"/>
      <c r="B25" s="28"/>
      <c r="C25" s="28"/>
      <c r="D25" s="28"/>
      <c r="E25" s="28"/>
      <c r="F25" s="28"/>
      <c r="G25" s="28"/>
      <c r="H25" s="28"/>
      <c r="I25" s="28"/>
      <c r="J25" s="34"/>
      <c r="K25" s="34"/>
      <c r="M25" s="38"/>
      <c r="N25" s="25"/>
      <c r="O25" s="25"/>
    </row>
    <row r="26" spans="1:11" s="1" customFormat="1" ht="18.75">
      <c r="A26" s="17" t="s">
        <v>8</v>
      </c>
      <c r="B26" s="17"/>
      <c r="C26" s="17"/>
      <c r="D26" s="17"/>
      <c r="E26" s="17"/>
      <c r="F26" s="17"/>
      <c r="G26" s="17"/>
      <c r="H26" s="17"/>
      <c r="I26" s="17"/>
      <c r="J26" s="34"/>
      <c r="K26" s="34"/>
    </row>
    <row r="27" spans="1:11" s="1" customFormat="1" ht="18.75">
      <c r="A27" s="26" t="s">
        <v>9</v>
      </c>
      <c r="B27" s="26"/>
      <c r="C27" s="26"/>
      <c r="D27" s="26"/>
      <c r="E27" s="26"/>
      <c r="F27" s="26"/>
      <c r="G27" s="26"/>
      <c r="H27" s="26"/>
      <c r="I27" s="26"/>
      <c r="J27" s="27">
        <v>58743.65</v>
      </c>
      <c r="K27" s="27"/>
    </row>
    <row r="28" spans="1:14" s="1" customFormat="1" ht="18.75">
      <c r="A28" s="26" t="s">
        <v>10</v>
      </c>
      <c r="B28" s="26"/>
      <c r="C28" s="26"/>
      <c r="D28" s="26"/>
      <c r="E28" s="26"/>
      <c r="F28" s="26"/>
      <c r="G28" s="26"/>
      <c r="H28" s="26"/>
      <c r="I28" s="26"/>
      <c r="J28" s="27">
        <v>37453.3</v>
      </c>
      <c r="K28" s="27"/>
      <c r="L28" s="24"/>
      <c r="M28" s="25"/>
      <c r="N28" s="25"/>
    </row>
    <row r="29" spans="1:11" s="1" customFormat="1" ht="18.75">
      <c r="A29" s="26" t="s">
        <v>11</v>
      </c>
      <c r="B29" s="26"/>
      <c r="C29" s="26"/>
      <c r="D29" s="26"/>
      <c r="E29" s="26"/>
      <c r="F29" s="26"/>
      <c r="G29" s="26"/>
      <c r="H29" s="26"/>
      <c r="I29" s="26"/>
      <c r="J29" s="27">
        <v>42689.22</v>
      </c>
      <c r="K29" s="27"/>
    </row>
    <row r="30" spans="1:11" s="1" customFormat="1" ht="18.75">
      <c r="A30" s="26" t="s">
        <v>12</v>
      </c>
      <c r="B30" s="26"/>
      <c r="C30" s="26"/>
      <c r="D30" s="26"/>
      <c r="E30" s="26"/>
      <c r="F30" s="26"/>
      <c r="G30" s="26"/>
      <c r="H30" s="26"/>
      <c r="I30" s="26"/>
      <c r="J30" s="27">
        <v>8300.47</v>
      </c>
      <c r="K30" s="27"/>
    </row>
    <row r="31" spans="1:11" s="1" customFormat="1" ht="18.75">
      <c r="A31" s="26" t="s">
        <v>13</v>
      </c>
      <c r="B31" s="26"/>
      <c r="C31" s="26"/>
      <c r="D31" s="26"/>
      <c r="E31" s="26"/>
      <c r="F31" s="26"/>
      <c r="G31" s="26"/>
      <c r="H31" s="26"/>
      <c r="I31" s="26"/>
      <c r="J31" s="27">
        <v>246244.32</v>
      </c>
      <c r="K31" s="27"/>
    </row>
    <row r="32" spans="1:11" s="1" customFormat="1" ht="18.75">
      <c r="A32" s="26" t="s">
        <v>14</v>
      </c>
      <c r="B32" s="26"/>
      <c r="C32" s="26"/>
      <c r="D32" s="26"/>
      <c r="E32" s="26"/>
      <c r="F32" s="26"/>
      <c r="G32" s="26"/>
      <c r="H32" s="26"/>
      <c r="I32" s="26"/>
      <c r="J32" s="27">
        <v>119163.84</v>
      </c>
      <c r="K32" s="27"/>
    </row>
    <row r="33" spans="1:11" s="1" customFormat="1" ht="18.75">
      <c r="A33" s="26" t="s">
        <v>15</v>
      </c>
      <c r="B33" s="26"/>
      <c r="C33" s="26"/>
      <c r="D33" s="26"/>
      <c r="E33" s="26"/>
      <c r="F33" s="26"/>
      <c r="G33" s="26"/>
      <c r="H33" s="26"/>
      <c r="I33" s="26"/>
      <c r="J33" s="27">
        <v>1797.63</v>
      </c>
      <c r="K33" s="27"/>
    </row>
    <row r="34" spans="1:11" s="1" customFormat="1" ht="18.75">
      <c r="A34" s="26" t="s">
        <v>16</v>
      </c>
      <c r="B34" s="26"/>
      <c r="C34" s="26"/>
      <c r="D34" s="26"/>
      <c r="E34" s="26"/>
      <c r="F34" s="26"/>
      <c r="G34" s="26"/>
      <c r="H34" s="26"/>
      <c r="I34" s="26"/>
      <c r="J34" s="27">
        <v>937.79</v>
      </c>
      <c r="K34" s="27"/>
    </row>
    <row r="35" spans="1:11" s="1" customFormat="1" ht="18.75">
      <c r="A35" s="26" t="s">
        <v>17</v>
      </c>
      <c r="B35" s="26"/>
      <c r="C35" s="26"/>
      <c r="D35" s="26"/>
      <c r="E35" s="26"/>
      <c r="F35" s="26"/>
      <c r="G35" s="26"/>
      <c r="H35" s="26"/>
      <c r="I35" s="26"/>
      <c r="J35" s="27">
        <v>730.18</v>
      </c>
      <c r="K35" s="27"/>
    </row>
    <row r="36" spans="1:11" s="1" customFormat="1" ht="18.75">
      <c r="A36" s="26" t="s">
        <v>18</v>
      </c>
      <c r="B36" s="26"/>
      <c r="C36" s="26"/>
      <c r="D36" s="26"/>
      <c r="E36" s="26"/>
      <c r="F36" s="26"/>
      <c r="G36" s="26"/>
      <c r="H36" s="26"/>
      <c r="I36" s="26"/>
      <c r="J36" s="27">
        <v>173956.15</v>
      </c>
      <c r="K36" s="27"/>
    </row>
    <row r="37" spans="1:11" s="1" customFormat="1" ht="18.75">
      <c r="A37" s="26" t="s">
        <v>19</v>
      </c>
      <c r="B37" s="26"/>
      <c r="C37" s="26"/>
      <c r="D37" s="26"/>
      <c r="E37" s="26"/>
      <c r="F37" s="26"/>
      <c r="G37" s="26"/>
      <c r="H37" s="26"/>
      <c r="I37" s="26"/>
      <c r="J37" s="27">
        <v>0</v>
      </c>
      <c r="K37" s="27"/>
    </row>
    <row r="38" spans="1:11" s="1" customFormat="1" ht="18.75">
      <c r="A38" s="10"/>
      <c r="B38" s="10"/>
      <c r="C38" s="10"/>
      <c r="D38" s="10"/>
      <c r="E38" s="10"/>
      <c r="F38" s="10"/>
      <c r="G38" s="10"/>
      <c r="H38" s="10"/>
      <c r="I38" s="10"/>
      <c r="J38" s="11"/>
      <c r="K38" s="11"/>
    </row>
    <row r="39" spans="1:13" s="1" customFormat="1" ht="19.5" thickBot="1">
      <c r="A39" s="17" t="s">
        <v>22</v>
      </c>
      <c r="B39" s="17"/>
      <c r="C39" s="17"/>
      <c r="D39" s="17"/>
      <c r="E39" s="17"/>
      <c r="F39" s="17"/>
      <c r="G39" s="17"/>
      <c r="H39" s="17"/>
      <c r="I39" s="17"/>
      <c r="J39" s="18">
        <f>SUM(J27:K37)</f>
        <v>690016.55</v>
      </c>
      <c r="K39" s="18"/>
      <c r="L39" s="31"/>
      <c r="M39" s="31"/>
    </row>
    <row r="40" spans="1:11" s="1" customFormat="1" ht="20.25" thickBot="1" thickTop="1">
      <c r="A40" s="28"/>
      <c r="B40" s="28"/>
      <c r="C40" s="28"/>
      <c r="D40" s="28"/>
      <c r="E40" s="28"/>
      <c r="F40" s="28"/>
      <c r="G40" s="28"/>
      <c r="H40" s="28"/>
      <c r="I40" s="28"/>
      <c r="J40" s="35"/>
      <c r="K40" s="35"/>
    </row>
    <row r="41" spans="1:11" s="1" customFormat="1" ht="19.5" thickTop="1">
      <c r="A41" s="17" t="s">
        <v>23</v>
      </c>
      <c r="B41" s="17"/>
      <c r="C41" s="17"/>
      <c r="D41" s="17"/>
      <c r="E41" s="17"/>
      <c r="F41" s="17"/>
      <c r="G41" s="17"/>
      <c r="H41" s="17"/>
      <c r="I41" s="17"/>
      <c r="J41" s="22">
        <f>J24-J39</f>
        <v>3333929.16</v>
      </c>
      <c r="K41" s="22"/>
    </row>
    <row r="42" spans="1:11" s="1" customFormat="1" ht="18.75">
      <c r="A42" s="28"/>
      <c r="B42" s="28"/>
      <c r="C42" s="28"/>
      <c r="D42" s="28"/>
      <c r="E42" s="28"/>
      <c r="F42" s="28"/>
      <c r="G42" s="28"/>
      <c r="H42" s="28"/>
      <c r="I42" s="28"/>
      <c r="J42" s="36"/>
      <c r="K42" s="36"/>
    </row>
    <row r="43" spans="1:15" s="1" customFormat="1" ht="18.75">
      <c r="A43" s="12"/>
      <c r="B43" s="12"/>
      <c r="C43" s="12"/>
      <c r="D43" s="12"/>
      <c r="E43" s="12"/>
      <c r="F43" s="12"/>
      <c r="G43" s="12"/>
      <c r="H43" s="12"/>
      <c r="I43" s="12"/>
      <c r="J43" s="5"/>
      <c r="K43" s="5"/>
      <c r="M43" s="6"/>
      <c r="N43" s="3"/>
      <c r="O43" s="3"/>
    </row>
    <row r="44" spans="1:15" s="1" customFormat="1" ht="18.75">
      <c r="A44" s="33" t="s">
        <v>30</v>
      </c>
      <c r="B44" s="33"/>
      <c r="C44" s="33"/>
      <c r="D44" s="33"/>
      <c r="E44" s="33"/>
      <c r="F44" s="33"/>
      <c r="G44" s="33"/>
      <c r="H44" s="33"/>
      <c r="I44" s="33"/>
      <c r="J44" s="27">
        <f>J13</f>
        <v>3003174.29</v>
      </c>
      <c r="K44" s="27"/>
      <c r="M44" s="6"/>
      <c r="N44" s="3"/>
      <c r="O44" s="3"/>
    </row>
    <row r="45" spans="1:15" s="1" customFormat="1" ht="18.75">
      <c r="A45" s="33" t="s">
        <v>33</v>
      </c>
      <c r="B45" s="33"/>
      <c r="C45" s="33"/>
      <c r="D45" s="33"/>
      <c r="E45" s="33"/>
      <c r="F45" s="33"/>
      <c r="G45" s="33"/>
      <c r="H45" s="33"/>
      <c r="I45" s="33"/>
      <c r="J45" s="27">
        <f>J41</f>
        <v>3333929.16</v>
      </c>
      <c r="K45" s="27"/>
      <c r="M45" s="6"/>
      <c r="N45" s="3"/>
      <c r="O45" s="3"/>
    </row>
    <row r="46" spans="1:15" s="1" customFormat="1" ht="18.75">
      <c r="A46" s="33" t="s">
        <v>24</v>
      </c>
      <c r="B46" s="33"/>
      <c r="C46" s="33"/>
      <c r="D46" s="33"/>
      <c r="E46" s="33"/>
      <c r="F46" s="33"/>
      <c r="G46" s="33"/>
      <c r="H46" s="33"/>
      <c r="I46" s="33"/>
      <c r="J46" s="27">
        <f>J45-J44</f>
        <v>330754.8700000001</v>
      </c>
      <c r="K46" s="27"/>
      <c r="M46" s="6"/>
      <c r="N46" s="3"/>
      <c r="O46" s="3"/>
    </row>
    <row r="47" spans="1:15" s="1" customFormat="1" ht="18.75">
      <c r="A47" s="13"/>
      <c r="B47" s="13"/>
      <c r="C47" s="13"/>
      <c r="D47" s="13"/>
      <c r="E47" s="13"/>
      <c r="F47" s="13"/>
      <c r="G47" s="13"/>
      <c r="H47" s="14"/>
      <c r="I47" s="14"/>
      <c r="J47" s="5"/>
      <c r="K47" s="5"/>
      <c r="M47" s="6"/>
      <c r="N47" s="3"/>
      <c r="O47" s="3"/>
    </row>
  </sheetData>
  <sheetProtection/>
  <mergeCells count="68">
    <mergeCell ref="M25:O25"/>
    <mergeCell ref="A6:K7"/>
    <mergeCell ref="A8:K9"/>
    <mergeCell ref="A10:K11"/>
    <mergeCell ref="A13:I13"/>
    <mergeCell ref="J13:K13"/>
    <mergeCell ref="A14:I14"/>
    <mergeCell ref="J14:K14"/>
    <mergeCell ref="A15:I15"/>
    <mergeCell ref="J15:K15"/>
    <mergeCell ref="A16:I16"/>
    <mergeCell ref="J16:K16"/>
    <mergeCell ref="A17:I17"/>
    <mergeCell ref="J17:K17"/>
    <mergeCell ref="A18:I18"/>
    <mergeCell ref="J18:K18"/>
    <mergeCell ref="A19:I19"/>
    <mergeCell ref="J19:K19"/>
    <mergeCell ref="A20:I20"/>
    <mergeCell ref="J20:K20"/>
    <mergeCell ref="A22:I22"/>
    <mergeCell ref="J22:K22"/>
    <mergeCell ref="A23:I23"/>
    <mergeCell ref="J23:K23"/>
    <mergeCell ref="A24:I24"/>
    <mergeCell ref="J24:K24"/>
    <mergeCell ref="A25:I25"/>
    <mergeCell ref="J25:K25"/>
    <mergeCell ref="A26:I26"/>
    <mergeCell ref="J26:K26"/>
    <mergeCell ref="A27:I27"/>
    <mergeCell ref="J27:K27"/>
    <mergeCell ref="A28:I28"/>
    <mergeCell ref="J28:K28"/>
    <mergeCell ref="L28:N28"/>
    <mergeCell ref="A29:I29"/>
    <mergeCell ref="J29:K29"/>
    <mergeCell ref="A30:I30"/>
    <mergeCell ref="J30:K30"/>
    <mergeCell ref="A31:I31"/>
    <mergeCell ref="J31:K31"/>
    <mergeCell ref="A32:I32"/>
    <mergeCell ref="J32:K32"/>
    <mergeCell ref="A33:I33"/>
    <mergeCell ref="J33:K33"/>
    <mergeCell ref="A34:I34"/>
    <mergeCell ref="J34:K34"/>
    <mergeCell ref="A35:I35"/>
    <mergeCell ref="J35:K35"/>
    <mergeCell ref="A36:I36"/>
    <mergeCell ref="J36:K36"/>
    <mergeCell ref="A37:I37"/>
    <mergeCell ref="J37:K37"/>
    <mergeCell ref="A39:I39"/>
    <mergeCell ref="J39:K39"/>
    <mergeCell ref="L39:M39"/>
    <mergeCell ref="A40:I40"/>
    <mergeCell ref="J40:K40"/>
    <mergeCell ref="A45:I45"/>
    <mergeCell ref="J45:K45"/>
    <mergeCell ref="A46:I46"/>
    <mergeCell ref="J46:K46"/>
    <mergeCell ref="A41:I41"/>
    <mergeCell ref="J41:K41"/>
    <mergeCell ref="A42:I42"/>
    <mergeCell ref="J42:K42"/>
    <mergeCell ref="A44:I44"/>
    <mergeCell ref="J44:K44"/>
  </mergeCells>
  <printOptions/>
  <pageMargins left="0.984251968503937" right="0.2362204724409449" top="0.1968503937007874" bottom="0.2362204724409449" header="0.15748031496062992" footer="0.15748031496062992"/>
  <pageSetup horizontalDpi="600" verticalDpi="6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R47"/>
  <sheetViews>
    <sheetView showGridLines="0" zoomScalePageLayoutView="0" workbookViewId="0" topLeftCell="A1">
      <selection activeCell="A10" sqref="A10:K11"/>
    </sheetView>
  </sheetViews>
  <sheetFormatPr defaultColWidth="9.140625" defaultRowHeight="15"/>
  <cols>
    <col min="1" max="1" width="10.00390625" style="2" customWidth="1"/>
    <col min="2" max="5" width="9.140625" style="2" customWidth="1"/>
    <col min="6" max="6" width="9.28125" style="2" bestFit="1" customWidth="1"/>
    <col min="7" max="7" width="10.8515625" style="2" bestFit="1" customWidth="1"/>
    <col min="8" max="8" width="9.8515625" style="2" customWidth="1"/>
    <col min="9" max="9" width="17.00390625" style="2" customWidth="1"/>
    <col min="10" max="10" width="9.140625" style="2" customWidth="1"/>
    <col min="11" max="11" width="23.57421875" style="2" customWidth="1"/>
    <col min="12" max="16384" width="9.140625" style="2" customWidth="1"/>
  </cols>
  <sheetData>
    <row r="6" spans="1:11" ht="15.75">
      <c r="A6" s="15" t="s">
        <v>1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5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5.75">
      <c r="A8" s="16" t="s">
        <v>0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5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5.75">
      <c r="A10" s="15" t="s">
        <v>34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5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23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1" customFormat="1" ht="19.5" thickBot="1">
      <c r="A13" s="17" t="s">
        <v>35</v>
      </c>
      <c r="B13" s="17"/>
      <c r="C13" s="17"/>
      <c r="D13" s="17"/>
      <c r="E13" s="17"/>
      <c r="F13" s="17"/>
      <c r="G13" s="17"/>
      <c r="H13" s="17"/>
      <c r="I13" s="17"/>
      <c r="J13" s="18">
        <v>3333929.16</v>
      </c>
      <c r="K13" s="18"/>
    </row>
    <row r="14" spans="1:11" s="1" customFormat="1" ht="19.5" thickTop="1">
      <c r="A14" s="28"/>
      <c r="B14" s="28"/>
      <c r="C14" s="28"/>
      <c r="D14" s="28"/>
      <c r="E14" s="28"/>
      <c r="F14" s="28"/>
      <c r="G14" s="28"/>
      <c r="H14" s="28"/>
      <c r="I14" s="28"/>
      <c r="J14" s="21"/>
      <c r="K14" s="21"/>
    </row>
    <row r="15" spans="1:11" s="1" customFormat="1" ht="18.75">
      <c r="A15" s="23" t="s">
        <v>7</v>
      </c>
      <c r="B15" s="23"/>
      <c r="C15" s="23"/>
      <c r="D15" s="23"/>
      <c r="E15" s="23"/>
      <c r="F15" s="23"/>
      <c r="G15" s="23"/>
      <c r="H15" s="23"/>
      <c r="I15" s="23"/>
      <c r="J15" s="22"/>
      <c r="K15" s="22"/>
    </row>
    <row r="16" spans="1:11" s="7" customFormat="1" ht="18.75">
      <c r="A16" s="20" t="s">
        <v>2</v>
      </c>
      <c r="B16" s="20"/>
      <c r="C16" s="20"/>
      <c r="D16" s="20"/>
      <c r="E16" s="20"/>
      <c r="F16" s="20"/>
      <c r="G16" s="20"/>
      <c r="H16" s="20"/>
      <c r="I16" s="20"/>
      <c r="J16" s="19">
        <v>992758.09</v>
      </c>
      <c r="K16" s="19"/>
    </row>
    <row r="17" spans="1:18" s="7" customFormat="1" ht="18.75">
      <c r="A17" s="20" t="s">
        <v>3</v>
      </c>
      <c r="B17" s="20"/>
      <c r="C17" s="20"/>
      <c r="D17" s="20"/>
      <c r="E17" s="20"/>
      <c r="F17" s="20"/>
      <c r="G17" s="20"/>
      <c r="H17" s="20"/>
      <c r="I17" s="20"/>
      <c r="J17" s="19">
        <v>50670.71</v>
      </c>
      <c r="K17" s="19"/>
      <c r="P17" s="39"/>
      <c r="Q17" s="39"/>
      <c r="R17" s="39"/>
    </row>
    <row r="18" spans="1:11" s="7" customFormat="1" ht="18.75">
      <c r="A18" s="20" t="s">
        <v>4</v>
      </c>
      <c r="B18" s="20"/>
      <c r="C18" s="20"/>
      <c r="D18" s="20"/>
      <c r="E18" s="20"/>
      <c r="F18" s="20"/>
      <c r="G18" s="20"/>
      <c r="H18" s="20"/>
      <c r="I18" s="20"/>
      <c r="J18" s="19">
        <v>0</v>
      </c>
      <c r="K18" s="19"/>
    </row>
    <row r="19" spans="1:11" s="7" customFormat="1" ht="18.75">
      <c r="A19" s="20" t="s">
        <v>5</v>
      </c>
      <c r="B19" s="20"/>
      <c r="C19" s="20"/>
      <c r="D19" s="20"/>
      <c r="E19" s="20"/>
      <c r="F19" s="20"/>
      <c r="G19" s="20"/>
      <c r="H19" s="20"/>
      <c r="I19" s="20"/>
      <c r="J19" s="19">
        <v>5555.91</v>
      </c>
      <c r="K19" s="19"/>
    </row>
    <row r="20" spans="1:11" s="7" customFormat="1" ht="18.75">
      <c r="A20" s="20" t="s">
        <v>6</v>
      </c>
      <c r="B20" s="20"/>
      <c r="C20" s="20"/>
      <c r="D20" s="20"/>
      <c r="E20" s="20"/>
      <c r="F20" s="20"/>
      <c r="G20" s="20"/>
      <c r="H20" s="20"/>
      <c r="I20" s="20"/>
      <c r="J20" s="19">
        <v>4676.14</v>
      </c>
      <c r="K20" s="19"/>
    </row>
    <row r="21" spans="1:11" s="7" customFormat="1" ht="18.75">
      <c r="A21" s="8"/>
      <c r="B21" s="8"/>
      <c r="C21" s="8"/>
      <c r="D21" s="8"/>
      <c r="E21" s="8"/>
      <c r="F21" s="8"/>
      <c r="G21" s="8"/>
      <c r="H21" s="8"/>
      <c r="I21" s="8"/>
      <c r="J21" s="9"/>
      <c r="K21" s="9"/>
    </row>
    <row r="22" spans="1:11" s="1" customFormat="1" ht="19.5" thickBot="1">
      <c r="A22" s="17" t="s">
        <v>20</v>
      </c>
      <c r="B22" s="17"/>
      <c r="C22" s="17"/>
      <c r="D22" s="17"/>
      <c r="E22" s="17"/>
      <c r="F22" s="17"/>
      <c r="G22" s="17"/>
      <c r="H22" s="17"/>
      <c r="I22" s="17"/>
      <c r="J22" s="30">
        <f>SUM(J16:K20)</f>
        <v>1053660.8499999999</v>
      </c>
      <c r="K22" s="30"/>
    </row>
    <row r="23" spans="1:11" s="1" customFormat="1" ht="20.25" thickBot="1" thickTop="1">
      <c r="A23" s="28"/>
      <c r="B23" s="28"/>
      <c r="C23" s="28"/>
      <c r="D23" s="28"/>
      <c r="E23" s="28"/>
      <c r="F23" s="28"/>
      <c r="G23" s="28"/>
      <c r="H23" s="28"/>
      <c r="I23" s="28"/>
      <c r="J23" s="29"/>
      <c r="K23" s="29"/>
    </row>
    <row r="24" spans="1:11" s="1" customFormat="1" ht="19.5" thickTop="1">
      <c r="A24" s="17" t="s">
        <v>21</v>
      </c>
      <c r="B24" s="17"/>
      <c r="C24" s="17"/>
      <c r="D24" s="17"/>
      <c r="E24" s="17"/>
      <c r="F24" s="17"/>
      <c r="G24" s="17"/>
      <c r="H24" s="17"/>
      <c r="I24" s="17"/>
      <c r="J24" s="37">
        <f>J13+J22</f>
        <v>4387590.01</v>
      </c>
      <c r="K24" s="37"/>
    </row>
    <row r="25" spans="1:11" s="1" customFormat="1" ht="18.75">
      <c r="A25" s="28"/>
      <c r="B25" s="28"/>
      <c r="C25" s="28"/>
      <c r="D25" s="28"/>
      <c r="E25" s="28"/>
      <c r="F25" s="28"/>
      <c r="G25" s="28"/>
      <c r="H25" s="28"/>
      <c r="I25" s="28"/>
      <c r="J25" s="34"/>
      <c r="K25" s="34"/>
    </row>
    <row r="26" spans="1:11" s="1" customFormat="1" ht="18.75">
      <c r="A26" s="17" t="s">
        <v>8</v>
      </c>
      <c r="B26" s="17"/>
      <c r="C26" s="17"/>
      <c r="D26" s="17"/>
      <c r="E26" s="17"/>
      <c r="F26" s="17"/>
      <c r="G26" s="17"/>
      <c r="H26" s="17"/>
      <c r="I26" s="17"/>
      <c r="J26" s="34"/>
      <c r="K26" s="34"/>
    </row>
    <row r="27" spans="1:11" s="1" customFormat="1" ht="18.75">
      <c r="A27" s="26" t="s">
        <v>9</v>
      </c>
      <c r="B27" s="26"/>
      <c r="C27" s="26"/>
      <c r="D27" s="26"/>
      <c r="E27" s="26"/>
      <c r="F27" s="26"/>
      <c r="G27" s="26"/>
      <c r="H27" s="26"/>
      <c r="I27" s="26"/>
      <c r="J27" s="27">
        <v>49571.09</v>
      </c>
      <c r="K27" s="27"/>
    </row>
    <row r="28" spans="1:14" s="1" customFormat="1" ht="18.75">
      <c r="A28" s="26" t="s">
        <v>10</v>
      </c>
      <c r="B28" s="26"/>
      <c r="C28" s="26"/>
      <c r="D28" s="26"/>
      <c r="E28" s="26"/>
      <c r="F28" s="26"/>
      <c r="G28" s="26"/>
      <c r="H28" s="26"/>
      <c r="I28" s="26"/>
      <c r="J28" s="27">
        <v>49838.92</v>
      </c>
      <c r="K28" s="27"/>
      <c r="L28" s="24"/>
      <c r="M28" s="25"/>
      <c r="N28" s="25"/>
    </row>
    <row r="29" spans="1:11" s="1" customFormat="1" ht="18.75">
      <c r="A29" s="26" t="s">
        <v>11</v>
      </c>
      <c r="B29" s="26"/>
      <c r="C29" s="26"/>
      <c r="D29" s="26"/>
      <c r="E29" s="26"/>
      <c r="F29" s="26"/>
      <c r="G29" s="26"/>
      <c r="H29" s="26"/>
      <c r="I29" s="26"/>
      <c r="J29" s="27">
        <v>198217.15</v>
      </c>
      <c r="K29" s="27"/>
    </row>
    <row r="30" spans="1:11" s="1" customFormat="1" ht="18.75">
      <c r="A30" s="26" t="s">
        <v>12</v>
      </c>
      <c r="B30" s="26"/>
      <c r="C30" s="26"/>
      <c r="D30" s="26"/>
      <c r="E30" s="26"/>
      <c r="F30" s="26"/>
      <c r="G30" s="26"/>
      <c r="H30" s="26"/>
      <c r="I30" s="26"/>
      <c r="J30" s="27">
        <v>11131.95</v>
      </c>
      <c r="K30" s="27"/>
    </row>
    <row r="31" spans="1:11" s="1" customFormat="1" ht="18.75">
      <c r="A31" s="26" t="s">
        <v>13</v>
      </c>
      <c r="B31" s="26"/>
      <c r="C31" s="26"/>
      <c r="D31" s="26"/>
      <c r="E31" s="26"/>
      <c r="F31" s="26"/>
      <c r="G31" s="26"/>
      <c r="H31" s="26"/>
      <c r="I31" s="26"/>
      <c r="J31" s="27">
        <v>341845.51</v>
      </c>
      <c r="K31" s="27"/>
    </row>
    <row r="32" spans="1:11" s="1" customFormat="1" ht="18.75">
      <c r="A32" s="26" t="s">
        <v>14</v>
      </c>
      <c r="B32" s="26"/>
      <c r="C32" s="26"/>
      <c r="D32" s="26"/>
      <c r="E32" s="26"/>
      <c r="F32" s="26"/>
      <c r="G32" s="26"/>
      <c r="H32" s="26"/>
      <c r="I32" s="26"/>
      <c r="J32" s="27">
        <v>122108.12</v>
      </c>
      <c r="K32" s="27"/>
    </row>
    <row r="33" spans="1:11" s="1" customFormat="1" ht="18.75">
      <c r="A33" s="26" t="s">
        <v>15</v>
      </c>
      <c r="B33" s="26"/>
      <c r="C33" s="26"/>
      <c r="D33" s="26"/>
      <c r="E33" s="26"/>
      <c r="F33" s="26"/>
      <c r="G33" s="26"/>
      <c r="H33" s="26"/>
      <c r="I33" s="26"/>
      <c r="J33" s="27">
        <v>28804.14</v>
      </c>
      <c r="K33" s="27"/>
    </row>
    <row r="34" spans="1:11" s="1" customFormat="1" ht="18.75">
      <c r="A34" s="26" t="s">
        <v>16</v>
      </c>
      <c r="B34" s="26"/>
      <c r="C34" s="26"/>
      <c r="D34" s="26"/>
      <c r="E34" s="26"/>
      <c r="F34" s="26"/>
      <c r="G34" s="26"/>
      <c r="H34" s="26"/>
      <c r="I34" s="26"/>
      <c r="J34" s="27">
        <v>1784.53</v>
      </c>
      <c r="K34" s="27"/>
    </row>
    <row r="35" spans="1:11" s="1" customFormat="1" ht="18.75">
      <c r="A35" s="26" t="s">
        <v>17</v>
      </c>
      <c r="B35" s="26"/>
      <c r="C35" s="26"/>
      <c r="D35" s="26"/>
      <c r="E35" s="26"/>
      <c r="F35" s="26"/>
      <c r="G35" s="26"/>
      <c r="H35" s="26"/>
      <c r="I35" s="26"/>
      <c r="J35" s="27">
        <v>759.19</v>
      </c>
      <c r="K35" s="27"/>
    </row>
    <row r="36" spans="1:11" s="1" customFormat="1" ht="18.75">
      <c r="A36" s="26" t="s">
        <v>18</v>
      </c>
      <c r="B36" s="26"/>
      <c r="C36" s="26"/>
      <c r="D36" s="26"/>
      <c r="E36" s="26"/>
      <c r="F36" s="26"/>
      <c r="G36" s="26"/>
      <c r="H36" s="26"/>
      <c r="I36" s="26"/>
      <c r="J36" s="27">
        <v>189386.89</v>
      </c>
      <c r="K36" s="27"/>
    </row>
    <row r="37" spans="1:11" s="1" customFormat="1" ht="21">
      <c r="A37" s="26" t="s">
        <v>19</v>
      </c>
      <c r="B37" s="26"/>
      <c r="C37" s="26"/>
      <c r="D37" s="26"/>
      <c r="E37" s="26"/>
      <c r="F37" s="26"/>
      <c r="G37" s="26"/>
      <c r="H37" s="26"/>
      <c r="I37" s="26"/>
      <c r="J37" s="32">
        <v>0</v>
      </c>
      <c r="K37" s="32"/>
    </row>
    <row r="38" spans="1:11" s="1" customFormat="1" ht="18.75">
      <c r="A38" s="10"/>
      <c r="B38" s="10"/>
      <c r="C38" s="10"/>
      <c r="D38" s="10"/>
      <c r="E38" s="10"/>
      <c r="F38" s="10"/>
      <c r="G38" s="10"/>
      <c r="H38" s="10"/>
      <c r="I38" s="10"/>
      <c r="J38" s="11"/>
      <c r="K38" s="11"/>
    </row>
    <row r="39" spans="1:13" s="1" customFormat="1" ht="19.5" thickBot="1">
      <c r="A39" s="17" t="s">
        <v>22</v>
      </c>
      <c r="B39" s="17"/>
      <c r="C39" s="17"/>
      <c r="D39" s="17"/>
      <c r="E39" s="17"/>
      <c r="F39" s="17"/>
      <c r="G39" s="17"/>
      <c r="H39" s="17"/>
      <c r="I39" s="17"/>
      <c r="J39" s="18">
        <f>SUM(J27:K37)</f>
        <v>993447.49</v>
      </c>
      <c r="K39" s="18"/>
      <c r="L39" s="31"/>
      <c r="M39" s="31"/>
    </row>
    <row r="40" spans="1:11" s="1" customFormat="1" ht="20.25" thickBot="1" thickTop="1">
      <c r="A40" s="28"/>
      <c r="B40" s="28"/>
      <c r="C40" s="28"/>
      <c r="D40" s="28"/>
      <c r="E40" s="28"/>
      <c r="F40" s="28"/>
      <c r="G40" s="28"/>
      <c r="H40" s="28"/>
      <c r="I40" s="28"/>
      <c r="J40" s="35"/>
      <c r="K40" s="35"/>
    </row>
    <row r="41" spans="1:11" s="1" customFormat="1" ht="19.5" thickTop="1">
      <c r="A41" s="17" t="s">
        <v>23</v>
      </c>
      <c r="B41" s="17"/>
      <c r="C41" s="17"/>
      <c r="D41" s="17"/>
      <c r="E41" s="17"/>
      <c r="F41" s="17"/>
      <c r="G41" s="17"/>
      <c r="H41" s="17"/>
      <c r="I41" s="17"/>
      <c r="J41" s="22">
        <f>J24-J39</f>
        <v>3394142.5199999996</v>
      </c>
      <c r="K41" s="22"/>
    </row>
    <row r="42" spans="1:11" s="1" customFormat="1" ht="18.75">
      <c r="A42" s="28"/>
      <c r="B42" s="28"/>
      <c r="C42" s="28"/>
      <c r="D42" s="28"/>
      <c r="E42" s="28"/>
      <c r="F42" s="28"/>
      <c r="G42" s="28"/>
      <c r="H42" s="28"/>
      <c r="I42" s="28"/>
      <c r="J42" s="36"/>
      <c r="K42" s="36"/>
    </row>
    <row r="43" spans="1:15" s="1" customFormat="1" ht="18.75">
      <c r="A43" s="12"/>
      <c r="B43" s="12"/>
      <c r="C43" s="12"/>
      <c r="D43" s="12"/>
      <c r="E43" s="12"/>
      <c r="F43" s="12"/>
      <c r="G43" s="12"/>
      <c r="H43" s="12"/>
      <c r="I43" s="12"/>
      <c r="J43" s="5"/>
      <c r="K43" s="5"/>
      <c r="M43" s="6"/>
      <c r="N43" s="3"/>
      <c r="O43" s="3"/>
    </row>
    <row r="44" spans="1:15" s="1" customFormat="1" ht="18.75">
      <c r="A44" s="33" t="s">
        <v>33</v>
      </c>
      <c r="B44" s="33"/>
      <c r="C44" s="33"/>
      <c r="D44" s="33"/>
      <c r="E44" s="33"/>
      <c r="F44" s="33"/>
      <c r="G44" s="33"/>
      <c r="H44" s="33"/>
      <c r="I44" s="33"/>
      <c r="J44" s="27">
        <f>J13</f>
        <v>3333929.16</v>
      </c>
      <c r="K44" s="27"/>
      <c r="M44" s="6"/>
      <c r="N44" s="3"/>
      <c r="O44" s="3"/>
    </row>
    <row r="45" spans="1:15" s="1" customFormat="1" ht="18.75">
      <c r="A45" s="33" t="s">
        <v>36</v>
      </c>
      <c r="B45" s="33"/>
      <c r="C45" s="33"/>
      <c r="D45" s="33"/>
      <c r="E45" s="33"/>
      <c r="F45" s="33"/>
      <c r="G45" s="33"/>
      <c r="H45" s="33"/>
      <c r="I45" s="33"/>
      <c r="J45" s="27">
        <f>J41</f>
        <v>3394142.5199999996</v>
      </c>
      <c r="K45" s="27"/>
      <c r="M45" s="6"/>
      <c r="N45" s="3"/>
      <c r="O45" s="3"/>
    </row>
    <row r="46" spans="1:15" s="1" customFormat="1" ht="18.75">
      <c r="A46" s="33" t="s">
        <v>24</v>
      </c>
      <c r="B46" s="33"/>
      <c r="C46" s="33"/>
      <c r="D46" s="33"/>
      <c r="E46" s="33"/>
      <c r="F46" s="33"/>
      <c r="G46" s="33"/>
      <c r="H46" s="33"/>
      <c r="I46" s="33"/>
      <c r="J46" s="27">
        <f>J45-J44</f>
        <v>60213.359999999404</v>
      </c>
      <c r="K46" s="27"/>
      <c r="M46" s="6"/>
      <c r="N46" s="3"/>
      <c r="O46" s="3"/>
    </row>
    <row r="47" spans="1:15" s="1" customFormat="1" ht="18.75">
      <c r="A47" s="13"/>
      <c r="B47" s="13"/>
      <c r="C47" s="13"/>
      <c r="D47" s="13"/>
      <c r="E47" s="13"/>
      <c r="F47" s="13"/>
      <c r="G47" s="13"/>
      <c r="H47" s="14"/>
      <c r="I47" s="14"/>
      <c r="J47" s="5"/>
      <c r="K47" s="5"/>
      <c r="M47" s="6"/>
      <c r="N47" s="3"/>
      <c r="O47" s="3"/>
    </row>
  </sheetData>
  <sheetProtection/>
  <mergeCells count="68">
    <mergeCell ref="P17:R17"/>
    <mergeCell ref="A45:I45"/>
    <mergeCell ref="J45:K45"/>
    <mergeCell ref="A46:I46"/>
    <mergeCell ref="J46:K46"/>
    <mergeCell ref="A41:I41"/>
    <mergeCell ref="J41:K41"/>
    <mergeCell ref="A42:I42"/>
    <mergeCell ref="J42:K42"/>
    <mergeCell ref="A44:I44"/>
    <mergeCell ref="J44:K44"/>
    <mergeCell ref="A37:I37"/>
    <mergeCell ref="J37:K37"/>
    <mergeCell ref="A39:I39"/>
    <mergeCell ref="J39:K39"/>
    <mergeCell ref="L39:M39"/>
    <mergeCell ref="A40:I40"/>
    <mergeCell ref="J40:K40"/>
    <mergeCell ref="A34:I34"/>
    <mergeCell ref="J34:K34"/>
    <mergeCell ref="A35:I35"/>
    <mergeCell ref="J35:K35"/>
    <mergeCell ref="A36:I36"/>
    <mergeCell ref="J36:K36"/>
    <mergeCell ref="A31:I31"/>
    <mergeCell ref="J31:K31"/>
    <mergeCell ref="A32:I32"/>
    <mergeCell ref="J32:K32"/>
    <mergeCell ref="A33:I33"/>
    <mergeCell ref="J33:K33"/>
    <mergeCell ref="A28:I28"/>
    <mergeCell ref="J28:K28"/>
    <mergeCell ref="L28:N28"/>
    <mergeCell ref="A29:I29"/>
    <mergeCell ref="J29:K29"/>
    <mergeCell ref="A30:I30"/>
    <mergeCell ref="J30:K30"/>
    <mergeCell ref="A25:I25"/>
    <mergeCell ref="J25:K25"/>
    <mergeCell ref="A26:I26"/>
    <mergeCell ref="J26:K26"/>
    <mergeCell ref="A27:I27"/>
    <mergeCell ref="J27:K27"/>
    <mergeCell ref="A22:I22"/>
    <mergeCell ref="J22:K22"/>
    <mergeCell ref="A23:I23"/>
    <mergeCell ref="J23:K23"/>
    <mergeCell ref="A24:I24"/>
    <mergeCell ref="J24:K24"/>
    <mergeCell ref="A18:I18"/>
    <mergeCell ref="J18:K18"/>
    <mergeCell ref="A19:I19"/>
    <mergeCell ref="J19:K19"/>
    <mergeCell ref="A20:I20"/>
    <mergeCell ref="J20:K20"/>
    <mergeCell ref="A15:I15"/>
    <mergeCell ref="J15:K15"/>
    <mergeCell ref="A16:I16"/>
    <mergeCell ref="J16:K16"/>
    <mergeCell ref="A17:I17"/>
    <mergeCell ref="J17:K17"/>
    <mergeCell ref="A6:K7"/>
    <mergeCell ref="A8:K9"/>
    <mergeCell ref="A10:K11"/>
    <mergeCell ref="A13:I13"/>
    <mergeCell ref="J13:K13"/>
    <mergeCell ref="A14:I14"/>
    <mergeCell ref="J14:K14"/>
  </mergeCells>
  <printOptions/>
  <pageMargins left="0.984251968503937" right="0.2362204724409449" top="0.1968503937007874" bottom="0.2362204724409449" header="0.15748031496062992" footer="0.15748031496062992"/>
  <pageSetup horizontalDpi="600" verticalDpi="600" orientation="portrait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O47"/>
  <sheetViews>
    <sheetView showGridLines="0" zoomScalePageLayoutView="0" workbookViewId="0" topLeftCell="A1">
      <selection activeCell="A10" sqref="A10:K11"/>
    </sheetView>
  </sheetViews>
  <sheetFormatPr defaultColWidth="9.140625" defaultRowHeight="15"/>
  <cols>
    <col min="1" max="1" width="10.00390625" style="2" customWidth="1"/>
    <col min="2" max="5" width="9.140625" style="2" customWidth="1"/>
    <col min="6" max="6" width="9.28125" style="2" bestFit="1" customWidth="1"/>
    <col min="7" max="7" width="10.8515625" style="2" bestFit="1" customWidth="1"/>
    <col min="8" max="8" width="9.8515625" style="2" customWidth="1"/>
    <col min="9" max="9" width="17.00390625" style="2" customWidth="1"/>
    <col min="10" max="10" width="9.140625" style="2" customWidth="1"/>
    <col min="11" max="11" width="23.57421875" style="2" customWidth="1"/>
    <col min="12" max="16384" width="9.140625" style="2" customWidth="1"/>
  </cols>
  <sheetData>
    <row r="6" spans="1:11" ht="15.75">
      <c r="A6" s="15" t="s">
        <v>1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5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5.75">
      <c r="A8" s="16" t="s">
        <v>0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5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5.75">
      <c r="A10" s="15" t="s">
        <v>37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5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23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1" customFormat="1" ht="19.5" thickBot="1">
      <c r="A13" s="17" t="s">
        <v>38</v>
      </c>
      <c r="B13" s="17"/>
      <c r="C13" s="17"/>
      <c r="D13" s="17"/>
      <c r="E13" s="17"/>
      <c r="F13" s="17"/>
      <c r="G13" s="17"/>
      <c r="H13" s="17"/>
      <c r="I13" s="17"/>
      <c r="J13" s="18">
        <f>'FLUXO CAIXA MAR'!$J$41:$K$41</f>
        <v>3394142.5199999996</v>
      </c>
      <c r="K13" s="18"/>
    </row>
    <row r="14" spans="1:11" s="1" customFormat="1" ht="19.5" thickTop="1">
      <c r="A14" s="28"/>
      <c r="B14" s="28"/>
      <c r="C14" s="28"/>
      <c r="D14" s="28"/>
      <c r="E14" s="28"/>
      <c r="F14" s="28"/>
      <c r="G14" s="28"/>
      <c r="H14" s="28"/>
      <c r="I14" s="28"/>
      <c r="J14" s="21"/>
      <c r="K14" s="21"/>
    </row>
    <row r="15" spans="1:11" s="1" customFormat="1" ht="18.75">
      <c r="A15" s="23" t="s">
        <v>7</v>
      </c>
      <c r="B15" s="23"/>
      <c r="C15" s="23"/>
      <c r="D15" s="23"/>
      <c r="E15" s="23"/>
      <c r="F15" s="23"/>
      <c r="G15" s="23"/>
      <c r="H15" s="23"/>
      <c r="I15" s="23"/>
      <c r="J15" s="22"/>
      <c r="K15" s="22"/>
    </row>
    <row r="16" spans="1:11" s="7" customFormat="1" ht="18.75">
      <c r="A16" s="20" t="s">
        <v>2</v>
      </c>
      <c r="B16" s="20"/>
      <c r="C16" s="20"/>
      <c r="D16" s="20"/>
      <c r="E16" s="20"/>
      <c r="F16" s="20"/>
      <c r="G16" s="20"/>
      <c r="H16" s="20"/>
      <c r="I16" s="20"/>
      <c r="J16" s="19">
        <v>6313.4</v>
      </c>
      <c r="K16" s="19"/>
    </row>
    <row r="17" spans="1:11" s="7" customFormat="1" ht="18.75">
      <c r="A17" s="20" t="s">
        <v>3</v>
      </c>
      <c r="B17" s="20"/>
      <c r="C17" s="20"/>
      <c r="D17" s="20"/>
      <c r="E17" s="20"/>
      <c r="F17" s="20"/>
      <c r="G17" s="20"/>
      <c r="H17" s="20"/>
      <c r="I17" s="20"/>
      <c r="J17" s="19">
        <v>42051.92</v>
      </c>
      <c r="K17" s="19"/>
    </row>
    <row r="18" spans="1:11" s="7" customFormat="1" ht="18.75">
      <c r="A18" s="20" t="s">
        <v>4</v>
      </c>
      <c r="B18" s="20"/>
      <c r="C18" s="20"/>
      <c r="D18" s="20"/>
      <c r="E18" s="20"/>
      <c r="F18" s="20"/>
      <c r="G18" s="20"/>
      <c r="H18" s="20"/>
      <c r="I18" s="20"/>
      <c r="J18" s="19">
        <v>0</v>
      </c>
      <c r="K18" s="19"/>
    </row>
    <row r="19" spans="1:11" s="7" customFormat="1" ht="18.75">
      <c r="A19" s="20" t="s">
        <v>5</v>
      </c>
      <c r="B19" s="20"/>
      <c r="C19" s="20"/>
      <c r="D19" s="20"/>
      <c r="E19" s="20"/>
      <c r="F19" s="20"/>
      <c r="G19" s="20"/>
      <c r="H19" s="20"/>
      <c r="I19" s="20"/>
      <c r="J19" s="19">
        <v>6851.52</v>
      </c>
      <c r="K19" s="19"/>
    </row>
    <row r="20" spans="1:11" s="7" customFormat="1" ht="18.75">
      <c r="A20" s="20" t="s">
        <v>6</v>
      </c>
      <c r="B20" s="20"/>
      <c r="C20" s="20"/>
      <c r="D20" s="20"/>
      <c r="E20" s="20"/>
      <c r="F20" s="20"/>
      <c r="G20" s="20"/>
      <c r="H20" s="20"/>
      <c r="I20" s="20"/>
      <c r="J20" s="19">
        <v>5185.11</v>
      </c>
      <c r="K20" s="19"/>
    </row>
    <row r="21" spans="1:11" s="7" customFormat="1" ht="18.75">
      <c r="A21" s="8"/>
      <c r="B21" s="8"/>
      <c r="C21" s="8"/>
      <c r="D21" s="8"/>
      <c r="E21" s="8"/>
      <c r="F21" s="8"/>
      <c r="G21" s="8"/>
      <c r="H21" s="8"/>
      <c r="I21" s="8"/>
      <c r="J21" s="9"/>
      <c r="K21" s="9"/>
    </row>
    <row r="22" spans="1:11" s="1" customFormat="1" ht="19.5" thickBot="1">
      <c r="A22" s="17" t="s">
        <v>20</v>
      </c>
      <c r="B22" s="17"/>
      <c r="C22" s="17"/>
      <c r="D22" s="17"/>
      <c r="E22" s="17"/>
      <c r="F22" s="17"/>
      <c r="G22" s="17"/>
      <c r="H22" s="17"/>
      <c r="I22" s="17"/>
      <c r="J22" s="30">
        <f>SUM(J16:K20)</f>
        <v>60401.95</v>
      </c>
      <c r="K22" s="30"/>
    </row>
    <row r="23" spans="1:11" s="1" customFormat="1" ht="20.25" thickBot="1" thickTop="1">
      <c r="A23" s="28"/>
      <c r="B23" s="28"/>
      <c r="C23" s="28"/>
      <c r="D23" s="28"/>
      <c r="E23" s="28"/>
      <c r="F23" s="28"/>
      <c r="G23" s="28"/>
      <c r="H23" s="28"/>
      <c r="I23" s="28"/>
      <c r="J23" s="29"/>
      <c r="K23" s="29"/>
    </row>
    <row r="24" spans="1:11" s="1" customFormat="1" ht="19.5" thickTop="1">
      <c r="A24" s="17" t="s">
        <v>21</v>
      </c>
      <c r="B24" s="17"/>
      <c r="C24" s="17"/>
      <c r="D24" s="17"/>
      <c r="E24" s="17"/>
      <c r="F24" s="17"/>
      <c r="G24" s="17"/>
      <c r="H24" s="17"/>
      <c r="I24" s="17"/>
      <c r="J24" s="37">
        <f>J13+J22</f>
        <v>3454544.4699999997</v>
      </c>
      <c r="K24" s="37"/>
    </row>
    <row r="25" spans="1:11" s="1" customFormat="1" ht="18.75">
      <c r="A25" s="28"/>
      <c r="B25" s="28"/>
      <c r="C25" s="28"/>
      <c r="D25" s="28"/>
      <c r="E25" s="28"/>
      <c r="F25" s="28"/>
      <c r="G25" s="28"/>
      <c r="H25" s="28"/>
      <c r="I25" s="28"/>
      <c r="J25" s="34"/>
      <c r="K25" s="34"/>
    </row>
    <row r="26" spans="1:11" s="1" customFormat="1" ht="18.75">
      <c r="A26" s="17" t="s">
        <v>8</v>
      </c>
      <c r="B26" s="17"/>
      <c r="C26" s="17"/>
      <c r="D26" s="17"/>
      <c r="E26" s="17"/>
      <c r="F26" s="17"/>
      <c r="G26" s="17"/>
      <c r="H26" s="17"/>
      <c r="I26" s="17"/>
      <c r="J26" s="34"/>
      <c r="K26" s="34"/>
    </row>
    <row r="27" spans="1:11" s="1" customFormat="1" ht="18.75">
      <c r="A27" s="26" t="s">
        <v>9</v>
      </c>
      <c r="B27" s="26"/>
      <c r="C27" s="26"/>
      <c r="D27" s="26"/>
      <c r="E27" s="26"/>
      <c r="F27" s="26"/>
      <c r="G27" s="26"/>
      <c r="H27" s="26"/>
      <c r="I27" s="26"/>
      <c r="J27" s="27">
        <v>40336.65</v>
      </c>
      <c r="K27" s="27"/>
    </row>
    <row r="28" spans="1:14" s="1" customFormat="1" ht="18.75">
      <c r="A28" s="26" t="s">
        <v>10</v>
      </c>
      <c r="B28" s="26"/>
      <c r="C28" s="26"/>
      <c r="D28" s="26"/>
      <c r="E28" s="26"/>
      <c r="F28" s="26"/>
      <c r="G28" s="26"/>
      <c r="H28" s="26"/>
      <c r="I28" s="26"/>
      <c r="J28" s="27">
        <v>56542.53</v>
      </c>
      <c r="K28" s="27"/>
      <c r="L28" s="24"/>
      <c r="M28" s="25"/>
      <c r="N28" s="25"/>
    </row>
    <row r="29" spans="1:11" s="1" customFormat="1" ht="18.75">
      <c r="A29" s="26" t="s">
        <v>11</v>
      </c>
      <c r="B29" s="26"/>
      <c r="C29" s="26"/>
      <c r="D29" s="26"/>
      <c r="E29" s="26"/>
      <c r="F29" s="26"/>
      <c r="G29" s="26"/>
      <c r="H29" s="26"/>
      <c r="I29" s="26"/>
      <c r="J29" s="27">
        <v>206171.87</v>
      </c>
      <c r="K29" s="27"/>
    </row>
    <row r="30" spans="1:11" s="1" customFormat="1" ht="18.75">
      <c r="A30" s="26" t="s">
        <v>12</v>
      </c>
      <c r="B30" s="26"/>
      <c r="C30" s="26"/>
      <c r="D30" s="26"/>
      <c r="E30" s="26"/>
      <c r="F30" s="26"/>
      <c r="G30" s="26"/>
      <c r="H30" s="26"/>
      <c r="I30" s="26"/>
      <c r="J30" s="27">
        <v>5953.98</v>
      </c>
      <c r="K30" s="27"/>
    </row>
    <row r="31" spans="1:11" s="1" customFormat="1" ht="18.75">
      <c r="A31" s="26" t="s">
        <v>13</v>
      </c>
      <c r="B31" s="26"/>
      <c r="C31" s="26"/>
      <c r="D31" s="26"/>
      <c r="E31" s="26"/>
      <c r="F31" s="26"/>
      <c r="G31" s="26"/>
      <c r="H31" s="26"/>
      <c r="I31" s="26"/>
      <c r="J31" s="27">
        <v>275928.76</v>
      </c>
      <c r="K31" s="27"/>
    </row>
    <row r="32" spans="1:11" s="1" customFormat="1" ht="18.75">
      <c r="A32" s="26" t="s">
        <v>14</v>
      </c>
      <c r="B32" s="26"/>
      <c r="C32" s="26"/>
      <c r="D32" s="26"/>
      <c r="E32" s="26"/>
      <c r="F32" s="26"/>
      <c r="G32" s="26"/>
      <c r="H32" s="26"/>
      <c r="I32" s="26"/>
      <c r="J32" s="27">
        <v>130414.23</v>
      </c>
      <c r="K32" s="27"/>
    </row>
    <row r="33" spans="1:11" s="1" customFormat="1" ht="18.75">
      <c r="A33" s="26" t="s">
        <v>15</v>
      </c>
      <c r="B33" s="26"/>
      <c r="C33" s="26"/>
      <c r="D33" s="26"/>
      <c r="E33" s="26"/>
      <c r="F33" s="26"/>
      <c r="G33" s="26"/>
      <c r="H33" s="26"/>
      <c r="I33" s="26"/>
      <c r="J33" s="27">
        <v>23907.04</v>
      </c>
      <c r="K33" s="27"/>
    </row>
    <row r="34" spans="1:11" s="1" customFormat="1" ht="18.75">
      <c r="A34" s="26" t="s">
        <v>16</v>
      </c>
      <c r="B34" s="26"/>
      <c r="C34" s="26"/>
      <c r="D34" s="26"/>
      <c r="E34" s="26"/>
      <c r="F34" s="26"/>
      <c r="G34" s="26"/>
      <c r="H34" s="26"/>
      <c r="I34" s="26"/>
      <c r="J34" s="27">
        <v>1445.2</v>
      </c>
      <c r="K34" s="27"/>
    </row>
    <row r="35" spans="1:11" s="1" customFormat="1" ht="18.75">
      <c r="A35" s="26" t="s">
        <v>17</v>
      </c>
      <c r="B35" s="26"/>
      <c r="C35" s="26"/>
      <c r="D35" s="26"/>
      <c r="E35" s="26"/>
      <c r="F35" s="26"/>
      <c r="G35" s="26"/>
      <c r="H35" s="26"/>
      <c r="I35" s="26"/>
      <c r="J35" s="27">
        <v>737.83</v>
      </c>
      <c r="K35" s="27"/>
    </row>
    <row r="36" spans="1:11" s="1" customFormat="1" ht="18.75">
      <c r="A36" s="26" t="s">
        <v>18</v>
      </c>
      <c r="B36" s="26"/>
      <c r="C36" s="26"/>
      <c r="D36" s="26"/>
      <c r="E36" s="26"/>
      <c r="F36" s="26"/>
      <c r="G36" s="26"/>
      <c r="H36" s="26"/>
      <c r="I36" s="26"/>
      <c r="J36" s="27">
        <v>139356.21</v>
      </c>
      <c r="K36" s="27"/>
    </row>
    <row r="37" spans="1:11" s="1" customFormat="1" ht="18.75">
      <c r="A37" s="26" t="s">
        <v>19</v>
      </c>
      <c r="B37" s="26"/>
      <c r="C37" s="26"/>
      <c r="D37" s="26"/>
      <c r="E37" s="26"/>
      <c r="F37" s="26"/>
      <c r="G37" s="26"/>
      <c r="H37" s="26"/>
      <c r="I37" s="26"/>
      <c r="J37" s="27">
        <v>1540</v>
      </c>
      <c r="K37" s="27"/>
    </row>
    <row r="38" spans="1:11" s="1" customFormat="1" ht="18.75">
      <c r="A38" s="10"/>
      <c r="B38" s="10"/>
      <c r="C38" s="10"/>
      <c r="D38" s="10"/>
      <c r="E38" s="10"/>
      <c r="F38" s="10"/>
      <c r="G38" s="10"/>
      <c r="H38" s="10"/>
      <c r="I38" s="10"/>
      <c r="J38" s="11"/>
      <c r="K38" s="11"/>
    </row>
    <row r="39" spans="1:13" s="1" customFormat="1" ht="19.5" thickBot="1">
      <c r="A39" s="17" t="s">
        <v>22</v>
      </c>
      <c r="B39" s="17"/>
      <c r="C39" s="17"/>
      <c r="D39" s="17"/>
      <c r="E39" s="17"/>
      <c r="F39" s="17"/>
      <c r="G39" s="17"/>
      <c r="H39" s="17"/>
      <c r="I39" s="17"/>
      <c r="J39" s="18">
        <f>SUM(J27:K37)</f>
        <v>882334.2999999999</v>
      </c>
      <c r="K39" s="18"/>
      <c r="L39" s="31"/>
      <c r="M39" s="31"/>
    </row>
    <row r="40" spans="1:11" s="1" customFormat="1" ht="20.25" thickBot="1" thickTop="1">
      <c r="A40" s="28"/>
      <c r="B40" s="28"/>
      <c r="C40" s="28"/>
      <c r="D40" s="28"/>
      <c r="E40" s="28"/>
      <c r="F40" s="28"/>
      <c r="G40" s="28"/>
      <c r="H40" s="28"/>
      <c r="I40" s="28"/>
      <c r="J40" s="35"/>
      <c r="K40" s="35"/>
    </row>
    <row r="41" spans="1:11" s="1" customFormat="1" ht="19.5" thickTop="1">
      <c r="A41" s="17" t="s">
        <v>23</v>
      </c>
      <c r="B41" s="17"/>
      <c r="C41" s="17"/>
      <c r="D41" s="17"/>
      <c r="E41" s="17"/>
      <c r="F41" s="17"/>
      <c r="G41" s="17"/>
      <c r="H41" s="17"/>
      <c r="I41" s="17"/>
      <c r="J41" s="22">
        <f>J24-J39</f>
        <v>2572210.17</v>
      </c>
      <c r="K41" s="22"/>
    </row>
    <row r="42" spans="1:11" s="1" customFormat="1" ht="18.75">
      <c r="A42" s="28"/>
      <c r="B42" s="28"/>
      <c r="C42" s="28"/>
      <c r="D42" s="28"/>
      <c r="E42" s="28"/>
      <c r="F42" s="28"/>
      <c r="G42" s="28"/>
      <c r="H42" s="28"/>
      <c r="I42" s="28"/>
      <c r="J42" s="36"/>
      <c r="K42" s="36"/>
    </row>
    <row r="43" spans="1:15" s="1" customFormat="1" ht="18.75">
      <c r="A43" s="12"/>
      <c r="B43" s="12"/>
      <c r="C43" s="12"/>
      <c r="D43" s="12"/>
      <c r="E43" s="12"/>
      <c r="F43" s="12"/>
      <c r="G43" s="12"/>
      <c r="H43" s="12"/>
      <c r="I43" s="12"/>
      <c r="J43" s="5"/>
      <c r="K43" s="5"/>
      <c r="M43" s="6"/>
      <c r="N43" s="3"/>
      <c r="O43" s="3"/>
    </row>
    <row r="44" spans="1:15" s="1" customFormat="1" ht="18.75">
      <c r="A44" s="33" t="s">
        <v>36</v>
      </c>
      <c r="B44" s="33"/>
      <c r="C44" s="33"/>
      <c r="D44" s="33"/>
      <c r="E44" s="33"/>
      <c r="F44" s="33"/>
      <c r="G44" s="33"/>
      <c r="H44" s="33"/>
      <c r="I44" s="33"/>
      <c r="J44" s="27">
        <f>J13</f>
        <v>3394142.5199999996</v>
      </c>
      <c r="K44" s="27"/>
      <c r="M44" s="6"/>
      <c r="N44" s="3"/>
      <c r="O44" s="3"/>
    </row>
    <row r="45" spans="1:15" s="1" customFormat="1" ht="18.75">
      <c r="A45" s="33" t="s">
        <v>39</v>
      </c>
      <c r="B45" s="33"/>
      <c r="C45" s="33"/>
      <c r="D45" s="33"/>
      <c r="E45" s="33"/>
      <c r="F45" s="33"/>
      <c r="G45" s="33"/>
      <c r="H45" s="33"/>
      <c r="I45" s="33"/>
      <c r="J45" s="27">
        <f>J41</f>
        <v>2572210.17</v>
      </c>
      <c r="K45" s="27"/>
      <c r="M45" s="6"/>
      <c r="N45" s="3"/>
      <c r="O45" s="3"/>
    </row>
    <row r="46" spans="1:15" s="1" customFormat="1" ht="18.75">
      <c r="A46" s="33" t="s">
        <v>24</v>
      </c>
      <c r="B46" s="33"/>
      <c r="C46" s="33"/>
      <c r="D46" s="33"/>
      <c r="E46" s="33"/>
      <c r="F46" s="33"/>
      <c r="G46" s="33"/>
      <c r="H46" s="33"/>
      <c r="I46" s="33"/>
      <c r="J46" s="27">
        <f>J45-J44</f>
        <v>-821932.3499999996</v>
      </c>
      <c r="K46" s="27"/>
      <c r="M46" s="6"/>
      <c r="N46" s="3"/>
      <c r="O46" s="3"/>
    </row>
    <row r="47" spans="1:15" s="1" customFormat="1" ht="18.75">
      <c r="A47" s="13"/>
      <c r="B47" s="13"/>
      <c r="C47" s="13"/>
      <c r="D47" s="13"/>
      <c r="E47" s="13"/>
      <c r="F47" s="13"/>
      <c r="G47" s="13"/>
      <c r="H47" s="14"/>
      <c r="I47" s="14"/>
      <c r="J47" s="5"/>
      <c r="K47" s="5"/>
      <c r="M47" s="6"/>
      <c r="N47" s="3"/>
      <c r="O47" s="3"/>
    </row>
  </sheetData>
  <sheetProtection/>
  <mergeCells count="67">
    <mergeCell ref="A6:K7"/>
    <mergeCell ref="A8:K9"/>
    <mergeCell ref="A10:K11"/>
    <mergeCell ref="A13:I13"/>
    <mergeCell ref="J13:K13"/>
    <mergeCell ref="A14:I14"/>
    <mergeCell ref="J14:K14"/>
    <mergeCell ref="A15:I15"/>
    <mergeCell ref="J15:K15"/>
    <mergeCell ref="A16:I16"/>
    <mergeCell ref="J16:K16"/>
    <mergeCell ref="A17:I17"/>
    <mergeCell ref="J17:K17"/>
    <mergeCell ref="A18:I18"/>
    <mergeCell ref="J18:K18"/>
    <mergeCell ref="A19:I19"/>
    <mergeCell ref="J19:K19"/>
    <mergeCell ref="A20:I20"/>
    <mergeCell ref="J20:K20"/>
    <mergeCell ref="A22:I22"/>
    <mergeCell ref="J22:K22"/>
    <mergeCell ref="A23:I23"/>
    <mergeCell ref="J23:K23"/>
    <mergeCell ref="A24:I24"/>
    <mergeCell ref="J24:K24"/>
    <mergeCell ref="A25:I25"/>
    <mergeCell ref="J25:K25"/>
    <mergeCell ref="A26:I26"/>
    <mergeCell ref="J26:K26"/>
    <mergeCell ref="A27:I27"/>
    <mergeCell ref="J27:K27"/>
    <mergeCell ref="A28:I28"/>
    <mergeCell ref="J28:K28"/>
    <mergeCell ref="L28:N28"/>
    <mergeCell ref="A29:I29"/>
    <mergeCell ref="J29:K29"/>
    <mergeCell ref="A30:I30"/>
    <mergeCell ref="J30:K30"/>
    <mergeCell ref="A31:I31"/>
    <mergeCell ref="J31:K31"/>
    <mergeCell ref="A32:I32"/>
    <mergeCell ref="J32:K32"/>
    <mergeCell ref="A33:I33"/>
    <mergeCell ref="J33:K33"/>
    <mergeCell ref="A34:I34"/>
    <mergeCell ref="J34:K34"/>
    <mergeCell ref="A35:I35"/>
    <mergeCell ref="J35:K35"/>
    <mergeCell ref="A36:I36"/>
    <mergeCell ref="J36:K36"/>
    <mergeCell ref="A37:I37"/>
    <mergeCell ref="J37:K37"/>
    <mergeCell ref="A39:I39"/>
    <mergeCell ref="J39:K39"/>
    <mergeCell ref="L39:M39"/>
    <mergeCell ref="A40:I40"/>
    <mergeCell ref="J40:K40"/>
    <mergeCell ref="A45:I45"/>
    <mergeCell ref="J45:K45"/>
    <mergeCell ref="A46:I46"/>
    <mergeCell ref="J46:K46"/>
    <mergeCell ref="A41:I41"/>
    <mergeCell ref="J41:K41"/>
    <mergeCell ref="A42:I42"/>
    <mergeCell ref="J42:K42"/>
    <mergeCell ref="A44:I44"/>
    <mergeCell ref="J44:K44"/>
  </mergeCells>
  <printOptions/>
  <pageMargins left="0.984251968503937" right="0.2362204724409449" top="0.1968503937007874" bottom="0.2362204724409449" header="0.15748031496062992" footer="0.15748031496062992"/>
  <pageSetup horizontalDpi="600" verticalDpi="600" orientation="portrait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O48"/>
  <sheetViews>
    <sheetView showGridLines="0" zoomScalePageLayoutView="0" workbookViewId="0" topLeftCell="A1">
      <selection activeCell="A10" sqref="A10:K11"/>
    </sheetView>
  </sheetViews>
  <sheetFormatPr defaultColWidth="9.140625" defaultRowHeight="15"/>
  <cols>
    <col min="1" max="1" width="10.00390625" style="2" customWidth="1"/>
    <col min="2" max="5" width="9.140625" style="2" customWidth="1"/>
    <col min="6" max="6" width="9.28125" style="2" bestFit="1" customWidth="1"/>
    <col min="7" max="7" width="10.8515625" style="2" bestFit="1" customWidth="1"/>
    <col min="8" max="8" width="9.8515625" style="2" customWidth="1"/>
    <col min="9" max="9" width="17.00390625" style="2" customWidth="1"/>
    <col min="10" max="10" width="9.140625" style="2" customWidth="1"/>
    <col min="11" max="11" width="23.57421875" style="2" customWidth="1"/>
    <col min="12" max="16384" width="9.140625" style="2" customWidth="1"/>
  </cols>
  <sheetData>
    <row r="6" spans="1:11" ht="15.75">
      <c r="A6" s="15" t="s">
        <v>1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5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5.75">
      <c r="A8" s="16" t="s">
        <v>0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5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5.75">
      <c r="A10" s="15" t="s">
        <v>40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5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23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1" customFormat="1" ht="19.5" thickBot="1">
      <c r="A13" s="17" t="s">
        <v>41</v>
      </c>
      <c r="B13" s="17"/>
      <c r="C13" s="17"/>
      <c r="D13" s="17"/>
      <c r="E13" s="17"/>
      <c r="F13" s="17"/>
      <c r="G13" s="17"/>
      <c r="H13" s="17"/>
      <c r="I13" s="17"/>
      <c r="J13" s="18">
        <f>'FLUXO CAIXA ABR'!$J$41:$K$41</f>
        <v>2572210.17</v>
      </c>
      <c r="K13" s="18"/>
    </row>
    <row r="14" spans="1:11" s="1" customFormat="1" ht="19.5" thickTop="1">
      <c r="A14" s="28"/>
      <c r="B14" s="28"/>
      <c r="C14" s="28"/>
      <c r="D14" s="28"/>
      <c r="E14" s="28"/>
      <c r="F14" s="28"/>
      <c r="G14" s="28"/>
      <c r="H14" s="28"/>
      <c r="I14" s="28"/>
      <c r="J14" s="21"/>
      <c r="K14" s="21"/>
    </row>
    <row r="15" spans="1:11" s="1" customFormat="1" ht="18.75">
      <c r="A15" s="23" t="s">
        <v>7</v>
      </c>
      <c r="B15" s="23"/>
      <c r="C15" s="23"/>
      <c r="D15" s="23"/>
      <c r="E15" s="23"/>
      <c r="F15" s="23"/>
      <c r="G15" s="23"/>
      <c r="H15" s="23"/>
      <c r="I15" s="23"/>
      <c r="J15" s="22"/>
      <c r="K15" s="22"/>
    </row>
    <row r="16" spans="1:11" s="7" customFormat="1" ht="18.75">
      <c r="A16" s="20" t="s">
        <v>2</v>
      </c>
      <c r="B16" s="20"/>
      <c r="C16" s="20"/>
      <c r="D16" s="20"/>
      <c r="E16" s="20"/>
      <c r="F16" s="20"/>
      <c r="G16" s="20"/>
      <c r="H16" s="20"/>
      <c r="I16" s="20"/>
      <c r="J16" s="19">
        <v>1073854.02</v>
      </c>
      <c r="K16" s="19"/>
    </row>
    <row r="17" spans="1:11" s="7" customFormat="1" ht="18.75">
      <c r="A17" s="20" t="s">
        <v>3</v>
      </c>
      <c r="B17" s="20"/>
      <c r="C17" s="20"/>
      <c r="D17" s="20"/>
      <c r="E17" s="20"/>
      <c r="F17" s="20"/>
      <c r="G17" s="20"/>
      <c r="H17" s="20"/>
      <c r="I17" s="20"/>
      <c r="J17" s="19">
        <v>50236.6</v>
      </c>
      <c r="K17" s="19"/>
    </row>
    <row r="18" spans="1:11" s="7" customFormat="1" ht="18.75">
      <c r="A18" s="20" t="s">
        <v>4</v>
      </c>
      <c r="B18" s="20"/>
      <c r="C18" s="20"/>
      <c r="D18" s="20"/>
      <c r="E18" s="20"/>
      <c r="F18" s="20"/>
      <c r="G18" s="20"/>
      <c r="H18" s="20"/>
      <c r="I18" s="20"/>
      <c r="J18" s="19">
        <v>0</v>
      </c>
      <c r="K18" s="19"/>
    </row>
    <row r="19" spans="1:11" s="7" customFormat="1" ht="18.75">
      <c r="A19" s="20" t="s">
        <v>5</v>
      </c>
      <c r="B19" s="20"/>
      <c r="C19" s="20"/>
      <c r="D19" s="20"/>
      <c r="E19" s="20"/>
      <c r="F19" s="20"/>
      <c r="G19" s="20"/>
      <c r="H19" s="20"/>
      <c r="I19" s="20"/>
      <c r="J19" s="19">
        <v>5147.83</v>
      </c>
      <c r="K19" s="19"/>
    </row>
    <row r="20" spans="1:11" s="7" customFormat="1" ht="18.75">
      <c r="A20" s="20" t="s">
        <v>6</v>
      </c>
      <c r="B20" s="20"/>
      <c r="C20" s="20"/>
      <c r="D20" s="20"/>
      <c r="E20" s="20"/>
      <c r="F20" s="20"/>
      <c r="G20" s="20"/>
      <c r="H20" s="20"/>
      <c r="I20" s="20"/>
      <c r="J20" s="19">
        <v>5463.71</v>
      </c>
      <c r="K20" s="19"/>
    </row>
    <row r="21" spans="1:11" s="7" customFormat="1" ht="18.75">
      <c r="A21" s="8"/>
      <c r="B21" s="8"/>
      <c r="C21" s="8"/>
      <c r="D21" s="8"/>
      <c r="E21" s="8"/>
      <c r="F21" s="8"/>
      <c r="G21" s="8"/>
      <c r="H21" s="8"/>
      <c r="I21" s="8"/>
      <c r="J21" s="9"/>
      <c r="K21" s="9"/>
    </row>
    <row r="22" spans="1:11" s="1" customFormat="1" ht="19.5" thickBot="1">
      <c r="A22" s="17" t="s">
        <v>20</v>
      </c>
      <c r="B22" s="17"/>
      <c r="C22" s="17"/>
      <c r="D22" s="17"/>
      <c r="E22" s="17"/>
      <c r="F22" s="17"/>
      <c r="G22" s="17"/>
      <c r="H22" s="17"/>
      <c r="I22" s="17"/>
      <c r="J22" s="30">
        <f>SUM(J16:K20)</f>
        <v>1134702.1600000001</v>
      </c>
      <c r="K22" s="30"/>
    </row>
    <row r="23" spans="1:11" s="1" customFormat="1" ht="20.25" thickBot="1" thickTop="1">
      <c r="A23" s="28"/>
      <c r="B23" s="28"/>
      <c r="C23" s="28"/>
      <c r="D23" s="28"/>
      <c r="E23" s="28"/>
      <c r="F23" s="28"/>
      <c r="G23" s="28"/>
      <c r="H23" s="28"/>
      <c r="I23" s="28"/>
      <c r="J23" s="29"/>
      <c r="K23" s="29"/>
    </row>
    <row r="24" spans="1:11" s="1" customFormat="1" ht="19.5" thickTop="1">
      <c r="A24" s="17" t="s">
        <v>21</v>
      </c>
      <c r="B24" s="17"/>
      <c r="C24" s="17"/>
      <c r="D24" s="17"/>
      <c r="E24" s="17"/>
      <c r="F24" s="17"/>
      <c r="G24" s="17"/>
      <c r="H24" s="17"/>
      <c r="I24" s="17"/>
      <c r="J24" s="37">
        <f>J13+J22</f>
        <v>3706912.33</v>
      </c>
      <c r="K24" s="37"/>
    </row>
    <row r="25" spans="1:11" s="1" customFormat="1" ht="18.75">
      <c r="A25" s="28"/>
      <c r="B25" s="28"/>
      <c r="C25" s="28"/>
      <c r="D25" s="28"/>
      <c r="E25" s="28"/>
      <c r="F25" s="28"/>
      <c r="G25" s="28"/>
      <c r="H25" s="28"/>
      <c r="I25" s="28"/>
      <c r="J25" s="34"/>
      <c r="K25" s="34"/>
    </row>
    <row r="26" spans="1:11" s="1" customFormat="1" ht="18.75">
      <c r="A26" s="17" t="s">
        <v>8</v>
      </c>
      <c r="B26" s="17"/>
      <c r="C26" s="17"/>
      <c r="D26" s="17"/>
      <c r="E26" s="17"/>
      <c r="F26" s="17"/>
      <c r="G26" s="17"/>
      <c r="H26" s="17"/>
      <c r="I26" s="17"/>
      <c r="J26" s="34"/>
      <c r="K26" s="34"/>
    </row>
    <row r="27" spans="1:11" s="1" customFormat="1" ht="18.75">
      <c r="A27" s="26" t="s">
        <v>9</v>
      </c>
      <c r="B27" s="26"/>
      <c r="C27" s="26"/>
      <c r="D27" s="26"/>
      <c r="E27" s="26"/>
      <c r="F27" s="26"/>
      <c r="G27" s="26"/>
      <c r="H27" s="26"/>
      <c r="I27" s="26"/>
      <c r="J27" s="27">
        <f>48820.43</f>
        <v>48820.43</v>
      </c>
      <c r="K27" s="27"/>
    </row>
    <row r="28" spans="1:14" s="1" customFormat="1" ht="18.75">
      <c r="A28" s="26" t="s">
        <v>10</v>
      </c>
      <c r="B28" s="26"/>
      <c r="C28" s="26"/>
      <c r="D28" s="26"/>
      <c r="E28" s="26"/>
      <c r="F28" s="26"/>
      <c r="G28" s="26"/>
      <c r="H28" s="26"/>
      <c r="I28" s="26"/>
      <c r="J28" s="27">
        <v>44908.24</v>
      </c>
      <c r="K28" s="27"/>
      <c r="L28" s="24"/>
      <c r="M28" s="25"/>
      <c r="N28" s="25"/>
    </row>
    <row r="29" spans="1:11" s="1" customFormat="1" ht="18.75">
      <c r="A29" s="26" t="s">
        <v>11</v>
      </c>
      <c r="B29" s="26"/>
      <c r="C29" s="26"/>
      <c r="D29" s="26"/>
      <c r="E29" s="26"/>
      <c r="F29" s="26"/>
      <c r="G29" s="26"/>
      <c r="H29" s="26"/>
      <c r="I29" s="26"/>
      <c r="J29" s="27">
        <v>212380.12</v>
      </c>
      <c r="K29" s="27"/>
    </row>
    <row r="30" spans="1:11" s="1" customFormat="1" ht="18.75">
      <c r="A30" s="26" t="s">
        <v>12</v>
      </c>
      <c r="B30" s="26"/>
      <c r="C30" s="26"/>
      <c r="D30" s="26"/>
      <c r="E30" s="26"/>
      <c r="F30" s="26"/>
      <c r="G30" s="26"/>
      <c r="H30" s="26"/>
      <c r="I30" s="26"/>
      <c r="J30" s="27">
        <v>10078.36</v>
      </c>
      <c r="K30" s="27"/>
    </row>
    <row r="31" spans="1:11" s="1" customFormat="1" ht="18.75">
      <c r="A31" s="26" t="s">
        <v>13</v>
      </c>
      <c r="B31" s="26"/>
      <c r="C31" s="26"/>
      <c r="D31" s="26"/>
      <c r="E31" s="26"/>
      <c r="F31" s="26"/>
      <c r="G31" s="26"/>
      <c r="H31" s="26"/>
      <c r="I31" s="26"/>
      <c r="J31" s="27">
        <v>255991.09</v>
      </c>
      <c r="K31" s="27"/>
    </row>
    <row r="32" spans="1:11" s="1" customFormat="1" ht="18.75">
      <c r="A32" s="26" t="s">
        <v>14</v>
      </c>
      <c r="B32" s="26"/>
      <c r="C32" s="26"/>
      <c r="D32" s="26"/>
      <c r="E32" s="26"/>
      <c r="F32" s="26"/>
      <c r="G32" s="26"/>
      <c r="H32" s="26"/>
      <c r="I32" s="26"/>
      <c r="J32" s="27">
        <v>122530.16</v>
      </c>
      <c r="K32" s="27"/>
    </row>
    <row r="33" spans="1:11" s="1" customFormat="1" ht="18.75">
      <c r="A33" s="26" t="s">
        <v>15</v>
      </c>
      <c r="B33" s="26"/>
      <c r="C33" s="26"/>
      <c r="D33" s="26"/>
      <c r="E33" s="26"/>
      <c r="F33" s="26"/>
      <c r="G33" s="26"/>
      <c r="H33" s="26"/>
      <c r="I33" s="26"/>
      <c r="J33" s="27">
        <v>24785.06</v>
      </c>
      <c r="K33" s="27"/>
    </row>
    <row r="34" spans="1:11" s="1" customFormat="1" ht="18.75">
      <c r="A34" s="26" t="s">
        <v>16</v>
      </c>
      <c r="B34" s="26"/>
      <c r="C34" s="26"/>
      <c r="D34" s="26"/>
      <c r="E34" s="26"/>
      <c r="F34" s="26"/>
      <c r="G34" s="26"/>
      <c r="H34" s="26"/>
      <c r="I34" s="26"/>
      <c r="J34" s="27">
        <v>9457.17</v>
      </c>
      <c r="K34" s="27"/>
    </row>
    <row r="35" spans="1:11" s="1" customFormat="1" ht="18.75">
      <c r="A35" s="26" t="s">
        <v>17</v>
      </c>
      <c r="B35" s="26"/>
      <c r="C35" s="26"/>
      <c r="D35" s="26"/>
      <c r="E35" s="26"/>
      <c r="F35" s="26"/>
      <c r="G35" s="26"/>
      <c r="H35" s="26"/>
      <c r="I35" s="26"/>
      <c r="J35" s="27">
        <v>835.51</v>
      </c>
      <c r="K35" s="27"/>
    </row>
    <row r="36" spans="1:11" s="1" customFormat="1" ht="18.75">
      <c r="A36" s="26" t="s">
        <v>18</v>
      </c>
      <c r="B36" s="26"/>
      <c r="C36" s="26"/>
      <c r="D36" s="26"/>
      <c r="E36" s="26"/>
      <c r="F36" s="26"/>
      <c r="G36" s="26"/>
      <c r="H36" s="26"/>
      <c r="I36" s="26"/>
      <c r="J36" s="27">
        <v>130974.09</v>
      </c>
      <c r="K36" s="27"/>
    </row>
    <row r="37" spans="1:11" s="1" customFormat="1" ht="18.75">
      <c r="A37" s="26" t="s">
        <v>19</v>
      </c>
      <c r="B37" s="26"/>
      <c r="C37" s="26"/>
      <c r="D37" s="26"/>
      <c r="E37" s="26"/>
      <c r="F37" s="26"/>
      <c r="G37" s="26"/>
      <c r="H37" s="26"/>
      <c r="I37" s="26"/>
      <c r="J37" s="27">
        <v>6576.2</v>
      </c>
      <c r="K37" s="27"/>
    </row>
    <row r="38" spans="1:11" s="1" customFormat="1" ht="18.75">
      <c r="A38" s="10"/>
      <c r="B38" s="10"/>
      <c r="C38" s="10"/>
      <c r="D38" s="10"/>
      <c r="E38" s="10"/>
      <c r="F38" s="10"/>
      <c r="G38" s="10"/>
      <c r="H38" s="10"/>
      <c r="I38" s="10"/>
      <c r="J38" s="11"/>
      <c r="K38" s="11"/>
    </row>
    <row r="39" spans="1:13" s="1" customFormat="1" ht="19.5" thickBot="1">
      <c r="A39" s="17" t="s">
        <v>22</v>
      </c>
      <c r="B39" s="17"/>
      <c r="C39" s="17"/>
      <c r="D39" s="17"/>
      <c r="E39" s="17"/>
      <c r="F39" s="17"/>
      <c r="G39" s="17"/>
      <c r="H39" s="17"/>
      <c r="I39" s="17"/>
      <c r="J39" s="18">
        <f>SUM(J27:K37)</f>
        <v>867336.43</v>
      </c>
      <c r="K39" s="18"/>
      <c r="L39" s="31"/>
      <c r="M39" s="31"/>
    </row>
    <row r="40" spans="1:11" s="1" customFormat="1" ht="20.25" thickBot="1" thickTop="1">
      <c r="A40" s="28"/>
      <c r="B40" s="28"/>
      <c r="C40" s="28"/>
      <c r="D40" s="28"/>
      <c r="E40" s="28"/>
      <c r="F40" s="28"/>
      <c r="G40" s="28"/>
      <c r="H40" s="28"/>
      <c r="I40" s="28"/>
      <c r="J40" s="35"/>
      <c r="K40" s="35"/>
    </row>
    <row r="41" spans="1:11" s="1" customFormat="1" ht="19.5" thickTop="1">
      <c r="A41" s="17" t="s">
        <v>23</v>
      </c>
      <c r="B41" s="17"/>
      <c r="C41" s="17"/>
      <c r="D41" s="17"/>
      <c r="E41" s="17"/>
      <c r="F41" s="17"/>
      <c r="G41" s="17"/>
      <c r="H41" s="17"/>
      <c r="I41" s="17"/>
      <c r="J41" s="22">
        <f>J24-J39</f>
        <v>2839575.9</v>
      </c>
      <c r="K41" s="22"/>
    </row>
    <row r="42" spans="1:11" s="1" customFormat="1" ht="18.75">
      <c r="A42" s="28"/>
      <c r="B42" s="28"/>
      <c r="C42" s="28"/>
      <c r="D42" s="28"/>
      <c r="E42" s="28"/>
      <c r="F42" s="28"/>
      <c r="G42" s="28"/>
      <c r="H42" s="28"/>
      <c r="I42" s="28"/>
      <c r="J42" s="36"/>
      <c r="K42" s="36"/>
    </row>
    <row r="43" spans="1:15" s="1" customFormat="1" ht="18.75">
      <c r="A43" s="12"/>
      <c r="B43" s="12"/>
      <c r="C43" s="12"/>
      <c r="D43" s="12"/>
      <c r="E43" s="12"/>
      <c r="F43" s="12"/>
      <c r="G43" s="12"/>
      <c r="H43" s="12"/>
      <c r="I43" s="12"/>
      <c r="J43" s="5"/>
      <c r="K43" s="5"/>
      <c r="M43" s="6"/>
      <c r="N43" s="3"/>
      <c r="O43" s="3"/>
    </row>
    <row r="44" spans="1:15" s="1" customFormat="1" ht="18.75">
      <c r="A44" s="33" t="s">
        <v>39</v>
      </c>
      <c r="B44" s="33"/>
      <c r="C44" s="33"/>
      <c r="D44" s="33"/>
      <c r="E44" s="33"/>
      <c r="F44" s="33"/>
      <c r="G44" s="33"/>
      <c r="H44" s="33"/>
      <c r="I44" s="33"/>
      <c r="J44" s="27">
        <f>J13</f>
        <v>2572210.17</v>
      </c>
      <c r="K44" s="27"/>
      <c r="M44" s="6"/>
      <c r="N44" s="3"/>
      <c r="O44" s="3"/>
    </row>
    <row r="45" spans="1:15" s="1" customFormat="1" ht="18.75">
      <c r="A45" s="33" t="s">
        <v>42</v>
      </c>
      <c r="B45" s="33"/>
      <c r="C45" s="33"/>
      <c r="D45" s="33"/>
      <c r="E45" s="33"/>
      <c r="F45" s="33"/>
      <c r="G45" s="33"/>
      <c r="H45" s="33"/>
      <c r="I45" s="33"/>
      <c r="J45" s="27">
        <f>J41</f>
        <v>2839575.9</v>
      </c>
      <c r="K45" s="27"/>
      <c r="M45" s="6"/>
      <c r="N45" s="3"/>
      <c r="O45" s="3"/>
    </row>
    <row r="46" spans="1:15" s="1" customFormat="1" ht="18.75">
      <c r="A46" s="33" t="s">
        <v>24</v>
      </c>
      <c r="B46" s="33"/>
      <c r="C46" s="33"/>
      <c r="D46" s="33"/>
      <c r="E46" s="33"/>
      <c r="F46" s="33"/>
      <c r="G46" s="33"/>
      <c r="H46" s="33"/>
      <c r="I46" s="33"/>
      <c r="J46" s="27">
        <f>J45-J44</f>
        <v>267365.73</v>
      </c>
      <c r="K46" s="27"/>
      <c r="M46" s="6"/>
      <c r="N46" s="3"/>
      <c r="O46" s="3"/>
    </row>
    <row r="47" spans="1:15" s="1" customFormat="1" ht="18.75">
      <c r="A47" s="13"/>
      <c r="B47" s="13"/>
      <c r="C47" s="13"/>
      <c r="D47" s="13"/>
      <c r="E47" s="13"/>
      <c r="F47" s="13"/>
      <c r="G47" s="13"/>
      <c r="H47" s="14"/>
      <c r="I47" s="14"/>
      <c r="J47" s="5"/>
      <c r="K47" s="5"/>
      <c r="M47" s="6"/>
      <c r="N47" s="3"/>
      <c r="O47" s="3"/>
    </row>
    <row r="48" spans="1:15" s="1" customFormat="1" ht="18.75">
      <c r="A48" s="13"/>
      <c r="B48" s="13"/>
      <c r="C48" s="13"/>
      <c r="D48" s="13"/>
      <c r="E48" s="13"/>
      <c r="F48" s="13"/>
      <c r="G48" s="13"/>
      <c r="H48" s="14"/>
      <c r="I48" s="14"/>
      <c r="J48" s="5"/>
      <c r="K48" s="5"/>
      <c r="M48" s="6"/>
      <c r="N48" s="3"/>
      <c r="O48" s="3"/>
    </row>
  </sheetData>
  <sheetProtection/>
  <mergeCells count="67">
    <mergeCell ref="A45:I45"/>
    <mergeCell ref="J45:K45"/>
    <mergeCell ref="A46:I46"/>
    <mergeCell ref="J46:K46"/>
    <mergeCell ref="A41:I41"/>
    <mergeCell ref="J41:K41"/>
    <mergeCell ref="A42:I42"/>
    <mergeCell ref="J42:K42"/>
    <mergeCell ref="A44:I44"/>
    <mergeCell ref="J44:K44"/>
    <mergeCell ref="A37:I37"/>
    <mergeCell ref="J37:K37"/>
    <mergeCell ref="A39:I39"/>
    <mergeCell ref="J39:K39"/>
    <mergeCell ref="L39:M39"/>
    <mergeCell ref="A40:I40"/>
    <mergeCell ref="J40:K40"/>
    <mergeCell ref="A34:I34"/>
    <mergeCell ref="J34:K34"/>
    <mergeCell ref="A35:I35"/>
    <mergeCell ref="J35:K35"/>
    <mergeCell ref="A36:I36"/>
    <mergeCell ref="J36:K36"/>
    <mergeCell ref="A31:I31"/>
    <mergeCell ref="J31:K31"/>
    <mergeCell ref="A32:I32"/>
    <mergeCell ref="J32:K32"/>
    <mergeCell ref="A33:I33"/>
    <mergeCell ref="J33:K33"/>
    <mergeCell ref="A28:I28"/>
    <mergeCell ref="J28:K28"/>
    <mergeCell ref="L28:N28"/>
    <mergeCell ref="A29:I29"/>
    <mergeCell ref="J29:K29"/>
    <mergeCell ref="A30:I30"/>
    <mergeCell ref="J30:K30"/>
    <mergeCell ref="A25:I25"/>
    <mergeCell ref="J25:K25"/>
    <mergeCell ref="A26:I26"/>
    <mergeCell ref="J26:K26"/>
    <mergeCell ref="A27:I27"/>
    <mergeCell ref="J27:K27"/>
    <mergeCell ref="A22:I22"/>
    <mergeCell ref="J22:K22"/>
    <mergeCell ref="A23:I23"/>
    <mergeCell ref="J23:K23"/>
    <mergeCell ref="A24:I24"/>
    <mergeCell ref="J24:K24"/>
    <mergeCell ref="A18:I18"/>
    <mergeCell ref="J18:K18"/>
    <mergeCell ref="A19:I19"/>
    <mergeCell ref="J19:K19"/>
    <mergeCell ref="A20:I20"/>
    <mergeCell ref="J20:K20"/>
    <mergeCell ref="A15:I15"/>
    <mergeCell ref="J15:K15"/>
    <mergeCell ref="A16:I16"/>
    <mergeCell ref="J16:K16"/>
    <mergeCell ref="A17:I17"/>
    <mergeCell ref="J17:K17"/>
    <mergeCell ref="A6:K7"/>
    <mergeCell ref="A8:K9"/>
    <mergeCell ref="A10:K11"/>
    <mergeCell ref="A13:I13"/>
    <mergeCell ref="J13:K13"/>
    <mergeCell ref="A14:I14"/>
    <mergeCell ref="J14:K14"/>
  </mergeCells>
  <printOptions/>
  <pageMargins left="0.984251968503937" right="0.2362204724409449" top="0.1968503937007874" bottom="0.2362204724409449" header="0.15748031496062992" footer="0.15748031496062992"/>
  <pageSetup horizontalDpi="600" verticalDpi="600" orientation="portrait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O47"/>
  <sheetViews>
    <sheetView showGridLines="0" zoomScalePageLayoutView="0" workbookViewId="0" topLeftCell="A1">
      <selection activeCell="A10" sqref="A10:K11"/>
    </sheetView>
  </sheetViews>
  <sheetFormatPr defaultColWidth="9.140625" defaultRowHeight="15"/>
  <cols>
    <col min="1" max="1" width="10.00390625" style="2" customWidth="1"/>
    <col min="2" max="5" width="9.140625" style="2" customWidth="1"/>
    <col min="6" max="6" width="9.28125" style="2" bestFit="1" customWidth="1"/>
    <col min="7" max="7" width="10.8515625" style="2" bestFit="1" customWidth="1"/>
    <col min="8" max="8" width="9.8515625" style="2" customWidth="1"/>
    <col min="9" max="9" width="17.00390625" style="2" customWidth="1"/>
    <col min="10" max="10" width="9.140625" style="2" customWidth="1"/>
    <col min="11" max="11" width="23.57421875" style="2" customWidth="1"/>
    <col min="12" max="16384" width="9.140625" style="2" customWidth="1"/>
  </cols>
  <sheetData>
    <row r="6" spans="1:11" ht="15.75">
      <c r="A6" s="15" t="s">
        <v>1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5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5.75">
      <c r="A8" s="16" t="s">
        <v>0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5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5.75">
      <c r="A10" s="15" t="s">
        <v>43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5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23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1" customFormat="1" ht="19.5" thickBot="1">
      <c r="A13" s="17" t="s">
        <v>44</v>
      </c>
      <c r="B13" s="17"/>
      <c r="C13" s="17"/>
      <c r="D13" s="17"/>
      <c r="E13" s="17"/>
      <c r="F13" s="17"/>
      <c r="G13" s="17"/>
      <c r="H13" s="17"/>
      <c r="I13" s="17"/>
      <c r="J13" s="18">
        <f>'FLUXO CAIXA MAI'!J41:K41</f>
        <v>2839575.9</v>
      </c>
      <c r="K13" s="18"/>
    </row>
    <row r="14" spans="1:11" s="1" customFormat="1" ht="19.5" thickTop="1">
      <c r="A14" s="28"/>
      <c r="B14" s="28"/>
      <c r="C14" s="28"/>
      <c r="D14" s="28"/>
      <c r="E14" s="28"/>
      <c r="F14" s="28"/>
      <c r="G14" s="28"/>
      <c r="H14" s="28"/>
      <c r="I14" s="28"/>
      <c r="J14" s="21"/>
      <c r="K14" s="21"/>
    </row>
    <row r="15" spans="1:11" s="1" customFormat="1" ht="18.75">
      <c r="A15" s="23" t="s">
        <v>7</v>
      </c>
      <c r="B15" s="23"/>
      <c r="C15" s="23"/>
      <c r="D15" s="23"/>
      <c r="E15" s="23"/>
      <c r="F15" s="23"/>
      <c r="G15" s="23"/>
      <c r="H15" s="23"/>
      <c r="I15" s="23"/>
      <c r="J15" s="22"/>
      <c r="K15" s="22"/>
    </row>
    <row r="16" spans="1:11" s="7" customFormat="1" ht="21">
      <c r="A16" s="20" t="s">
        <v>2</v>
      </c>
      <c r="B16" s="20"/>
      <c r="C16" s="20"/>
      <c r="D16" s="20"/>
      <c r="E16" s="20"/>
      <c r="F16" s="20"/>
      <c r="G16" s="20"/>
      <c r="H16" s="20"/>
      <c r="I16" s="20"/>
      <c r="J16" s="41">
        <v>1904420.25</v>
      </c>
      <c r="K16" s="41"/>
    </row>
    <row r="17" spans="1:11" s="7" customFormat="1" ht="21">
      <c r="A17" s="20" t="s">
        <v>3</v>
      </c>
      <c r="B17" s="20"/>
      <c r="C17" s="20"/>
      <c r="D17" s="20"/>
      <c r="E17" s="20"/>
      <c r="F17" s="20"/>
      <c r="G17" s="20"/>
      <c r="H17" s="20"/>
      <c r="I17" s="20"/>
      <c r="J17" s="41">
        <v>66463.18</v>
      </c>
      <c r="K17" s="41"/>
    </row>
    <row r="18" spans="1:11" s="7" customFormat="1" ht="21">
      <c r="A18" s="20" t="s">
        <v>4</v>
      </c>
      <c r="B18" s="20"/>
      <c r="C18" s="20"/>
      <c r="D18" s="20"/>
      <c r="E18" s="20"/>
      <c r="F18" s="20"/>
      <c r="G18" s="20"/>
      <c r="H18" s="20"/>
      <c r="I18" s="20"/>
      <c r="J18" s="41">
        <v>0</v>
      </c>
      <c r="K18" s="41"/>
    </row>
    <row r="19" spans="1:11" s="7" customFormat="1" ht="21">
      <c r="A19" s="20" t="s">
        <v>5</v>
      </c>
      <c r="B19" s="20"/>
      <c r="C19" s="20"/>
      <c r="D19" s="20"/>
      <c r="E19" s="20"/>
      <c r="F19" s="20"/>
      <c r="G19" s="20"/>
      <c r="H19" s="20"/>
      <c r="I19" s="20"/>
      <c r="J19" s="41">
        <v>4455.7</v>
      </c>
      <c r="K19" s="41"/>
    </row>
    <row r="20" spans="1:11" s="7" customFormat="1" ht="21">
      <c r="A20" s="20" t="s">
        <v>6</v>
      </c>
      <c r="B20" s="20"/>
      <c r="C20" s="20"/>
      <c r="D20" s="20"/>
      <c r="E20" s="20"/>
      <c r="F20" s="20"/>
      <c r="G20" s="20"/>
      <c r="H20" s="20"/>
      <c r="I20" s="20"/>
      <c r="J20" s="41">
        <v>4743.06</v>
      </c>
      <c r="K20" s="41"/>
    </row>
    <row r="21" spans="1:11" s="7" customFormat="1" ht="18.75">
      <c r="A21" s="8"/>
      <c r="B21" s="8"/>
      <c r="C21" s="8"/>
      <c r="D21" s="8"/>
      <c r="E21" s="8"/>
      <c r="F21" s="8"/>
      <c r="G21" s="8"/>
      <c r="H21" s="8"/>
      <c r="I21" s="8"/>
      <c r="J21" s="9"/>
      <c r="K21" s="9"/>
    </row>
    <row r="22" spans="1:11" s="1" customFormat="1" ht="19.5" thickBot="1">
      <c r="A22" s="17" t="s">
        <v>20</v>
      </c>
      <c r="B22" s="17"/>
      <c r="C22" s="17"/>
      <c r="D22" s="17"/>
      <c r="E22" s="17"/>
      <c r="F22" s="17"/>
      <c r="G22" s="17"/>
      <c r="H22" s="17"/>
      <c r="I22" s="17"/>
      <c r="J22" s="30">
        <f>SUM(J16:K20)</f>
        <v>1980082.19</v>
      </c>
      <c r="K22" s="30"/>
    </row>
    <row r="23" spans="1:11" s="1" customFormat="1" ht="20.25" thickBot="1" thickTop="1">
      <c r="A23" s="28"/>
      <c r="B23" s="28"/>
      <c r="C23" s="28"/>
      <c r="D23" s="28"/>
      <c r="E23" s="28"/>
      <c r="F23" s="28"/>
      <c r="G23" s="28"/>
      <c r="H23" s="28"/>
      <c r="I23" s="28"/>
      <c r="J23" s="29"/>
      <c r="K23" s="29"/>
    </row>
    <row r="24" spans="1:11" s="1" customFormat="1" ht="19.5" thickTop="1">
      <c r="A24" s="17" t="s">
        <v>21</v>
      </c>
      <c r="B24" s="17"/>
      <c r="C24" s="17"/>
      <c r="D24" s="17"/>
      <c r="E24" s="17"/>
      <c r="F24" s="17"/>
      <c r="G24" s="17"/>
      <c r="H24" s="17"/>
      <c r="I24" s="17"/>
      <c r="J24" s="37">
        <f>J13+J22</f>
        <v>4819658.09</v>
      </c>
      <c r="K24" s="37"/>
    </row>
    <row r="25" spans="1:11" s="1" customFormat="1" ht="18.75">
      <c r="A25" s="28"/>
      <c r="B25" s="28"/>
      <c r="C25" s="28"/>
      <c r="D25" s="28"/>
      <c r="E25" s="28"/>
      <c r="F25" s="28"/>
      <c r="G25" s="28"/>
      <c r="H25" s="28"/>
      <c r="I25" s="28"/>
      <c r="J25" s="34"/>
      <c r="K25" s="34"/>
    </row>
    <row r="26" spans="1:11" s="1" customFormat="1" ht="18.75">
      <c r="A26" s="17" t="s">
        <v>8</v>
      </c>
      <c r="B26" s="17"/>
      <c r="C26" s="17"/>
      <c r="D26" s="17"/>
      <c r="E26" s="17"/>
      <c r="F26" s="17"/>
      <c r="G26" s="17"/>
      <c r="H26" s="17"/>
      <c r="I26" s="17"/>
      <c r="J26" s="34"/>
      <c r="K26" s="34"/>
    </row>
    <row r="27" spans="1:11" s="1" customFormat="1" ht="18.75">
      <c r="A27" s="26" t="s">
        <v>9</v>
      </c>
      <c r="B27" s="26"/>
      <c r="C27" s="26"/>
      <c r="D27" s="26"/>
      <c r="E27" s="26"/>
      <c r="F27" s="26"/>
      <c r="G27" s="26"/>
      <c r="H27" s="26"/>
      <c r="I27" s="26"/>
      <c r="J27" s="27">
        <v>34046.18</v>
      </c>
      <c r="K27" s="27"/>
    </row>
    <row r="28" spans="1:14" s="1" customFormat="1" ht="18.75">
      <c r="A28" s="26" t="s">
        <v>10</v>
      </c>
      <c r="B28" s="26"/>
      <c r="C28" s="26"/>
      <c r="D28" s="26"/>
      <c r="E28" s="26"/>
      <c r="F28" s="26"/>
      <c r="G28" s="26"/>
      <c r="H28" s="26"/>
      <c r="I28" s="26"/>
      <c r="J28" s="27">
        <v>46078.95</v>
      </c>
      <c r="K28" s="27"/>
      <c r="L28" s="24"/>
      <c r="M28" s="25"/>
      <c r="N28" s="25"/>
    </row>
    <row r="29" spans="1:11" s="1" customFormat="1" ht="18.75">
      <c r="A29" s="26" t="s">
        <v>11</v>
      </c>
      <c r="B29" s="26"/>
      <c r="C29" s="26"/>
      <c r="D29" s="26"/>
      <c r="E29" s="26"/>
      <c r="F29" s="26"/>
      <c r="G29" s="26"/>
      <c r="H29" s="26"/>
      <c r="I29" s="26"/>
      <c r="J29" s="27">
        <v>202443.27</v>
      </c>
      <c r="K29" s="27"/>
    </row>
    <row r="30" spans="1:11" s="1" customFormat="1" ht="18.75">
      <c r="A30" s="26" t="s">
        <v>12</v>
      </c>
      <c r="B30" s="26"/>
      <c r="C30" s="26"/>
      <c r="D30" s="26"/>
      <c r="E30" s="26"/>
      <c r="F30" s="26"/>
      <c r="G30" s="26"/>
      <c r="H30" s="26"/>
      <c r="I30" s="26"/>
      <c r="J30" s="27">
        <v>4763.38</v>
      </c>
      <c r="K30" s="27"/>
    </row>
    <row r="31" spans="1:11" s="1" customFormat="1" ht="18.75">
      <c r="A31" s="26" t="s">
        <v>13</v>
      </c>
      <c r="B31" s="26"/>
      <c r="C31" s="26"/>
      <c r="D31" s="26"/>
      <c r="E31" s="26"/>
      <c r="F31" s="26"/>
      <c r="G31" s="26"/>
      <c r="H31" s="26"/>
      <c r="I31" s="26"/>
      <c r="J31" s="27">
        <v>321530.44</v>
      </c>
      <c r="K31" s="27"/>
    </row>
    <row r="32" spans="1:11" s="1" customFormat="1" ht="18.75">
      <c r="A32" s="26" t="s">
        <v>14</v>
      </c>
      <c r="B32" s="26"/>
      <c r="C32" s="26"/>
      <c r="D32" s="26"/>
      <c r="E32" s="26"/>
      <c r="F32" s="26"/>
      <c r="G32" s="26"/>
      <c r="H32" s="26"/>
      <c r="I32" s="26"/>
      <c r="J32" s="27">
        <v>120807.69</v>
      </c>
      <c r="K32" s="27"/>
    </row>
    <row r="33" spans="1:11" s="1" customFormat="1" ht="18.75">
      <c r="A33" s="26" t="s">
        <v>15</v>
      </c>
      <c r="B33" s="26"/>
      <c r="C33" s="26"/>
      <c r="D33" s="26"/>
      <c r="E33" s="26"/>
      <c r="F33" s="26"/>
      <c r="G33" s="26"/>
      <c r="H33" s="26"/>
      <c r="I33" s="26"/>
      <c r="J33" s="27">
        <v>24540.4</v>
      </c>
      <c r="K33" s="27"/>
    </row>
    <row r="34" spans="1:11" s="1" customFormat="1" ht="18.75">
      <c r="A34" s="26" t="s">
        <v>16</v>
      </c>
      <c r="B34" s="26"/>
      <c r="C34" s="26"/>
      <c r="D34" s="26"/>
      <c r="E34" s="26"/>
      <c r="F34" s="26"/>
      <c r="G34" s="26"/>
      <c r="H34" s="26"/>
      <c r="I34" s="26"/>
      <c r="J34" s="27">
        <v>1614.99</v>
      </c>
      <c r="K34" s="27"/>
    </row>
    <row r="35" spans="1:11" s="1" customFormat="1" ht="18.75">
      <c r="A35" s="26" t="s">
        <v>17</v>
      </c>
      <c r="B35" s="26"/>
      <c r="C35" s="26"/>
      <c r="D35" s="26"/>
      <c r="E35" s="26"/>
      <c r="F35" s="26"/>
      <c r="G35" s="26"/>
      <c r="H35" s="26"/>
      <c r="I35" s="26"/>
      <c r="J35" s="27">
        <v>880.35</v>
      </c>
      <c r="K35" s="27"/>
    </row>
    <row r="36" spans="1:11" s="1" customFormat="1" ht="18.75">
      <c r="A36" s="26" t="s">
        <v>18</v>
      </c>
      <c r="B36" s="26"/>
      <c r="C36" s="26"/>
      <c r="D36" s="26"/>
      <c r="E36" s="26"/>
      <c r="F36" s="26"/>
      <c r="G36" s="26"/>
      <c r="H36" s="26"/>
      <c r="I36" s="26"/>
      <c r="J36" s="27">
        <v>232202.27</v>
      </c>
      <c r="K36" s="27"/>
    </row>
    <row r="37" spans="1:11" s="1" customFormat="1" ht="18.75">
      <c r="A37" s="26" t="s">
        <v>19</v>
      </c>
      <c r="B37" s="26"/>
      <c r="C37" s="26"/>
      <c r="D37" s="26"/>
      <c r="E37" s="26"/>
      <c r="F37" s="26"/>
      <c r="G37" s="26"/>
      <c r="H37" s="26"/>
      <c r="I37" s="26"/>
      <c r="J37" s="27">
        <v>2917.6</v>
      </c>
      <c r="K37" s="27"/>
    </row>
    <row r="38" spans="1:11" s="1" customFormat="1" ht="18.75">
      <c r="A38" s="10"/>
      <c r="B38" s="10"/>
      <c r="C38" s="10"/>
      <c r="D38" s="10"/>
      <c r="E38" s="10"/>
      <c r="F38" s="10"/>
      <c r="G38" s="10"/>
      <c r="H38" s="10"/>
      <c r="I38" s="10"/>
      <c r="J38" s="11"/>
      <c r="K38" s="11"/>
    </row>
    <row r="39" spans="1:13" s="1" customFormat="1" ht="19.5" thickBot="1">
      <c r="A39" s="17" t="s">
        <v>22</v>
      </c>
      <c r="B39" s="17"/>
      <c r="C39" s="17"/>
      <c r="D39" s="17"/>
      <c r="E39" s="17"/>
      <c r="F39" s="17"/>
      <c r="G39" s="17"/>
      <c r="H39" s="17"/>
      <c r="I39" s="17"/>
      <c r="J39" s="18">
        <f>SUM(J27:K37)</f>
        <v>991825.5199999999</v>
      </c>
      <c r="K39" s="18"/>
      <c r="L39" s="31"/>
      <c r="M39" s="31"/>
    </row>
    <row r="40" spans="1:11" s="1" customFormat="1" ht="20.25" thickBot="1" thickTop="1">
      <c r="A40" s="28"/>
      <c r="B40" s="28"/>
      <c r="C40" s="28"/>
      <c r="D40" s="28"/>
      <c r="E40" s="28"/>
      <c r="F40" s="28"/>
      <c r="G40" s="28"/>
      <c r="H40" s="28"/>
      <c r="I40" s="28"/>
      <c r="J40" s="35"/>
      <c r="K40" s="35"/>
    </row>
    <row r="41" spans="1:11" s="1" customFormat="1" ht="19.5" thickTop="1">
      <c r="A41" s="17" t="s">
        <v>23</v>
      </c>
      <c r="B41" s="17"/>
      <c r="C41" s="17"/>
      <c r="D41" s="17"/>
      <c r="E41" s="17"/>
      <c r="F41" s="17"/>
      <c r="G41" s="17"/>
      <c r="H41" s="17"/>
      <c r="I41" s="17"/>
      <c r="J41" s="22">
        <f>J24-J39</f>
        <v>3827832.57</v>
      </c>
      <c r="K41" s="22"/>
    </row>
    <row r="42" spans="1:11" s="1" customFormat="1" ht="18.75">
      <c r="A42" s="28"/>
      <c r="B42" s="28"/>
      <c r="C42" s="28"/>
      <c r="D42" s="28"/>
      <c r="E42" s="28"/>
      <c r="F42" s="28"/>
      <c r="G42" s="28"/>
      <c r="H42" s="28"/>
      <c r="I42" s="28"/>
      <c r="J42" s="36"/>
      <c r="K42" s="36"/>
    </row>
    <row r="43" spans="1:15" s="1" customFormat="1" ht="18.75">
      <c r="A43" s="12"/>
      <c r="B43" s="12"/>
      <c r="C43" s="12"/>
      <c r="D43" s="12"/>
      <c r="E43" s="12"/>
      <c r="F43" s="12"/>
      <c r="G43" s="12"/>
      <c r="H43" s="12"/>
      <c r="I43" s="12"/>
      <c r="J43" s="5"/>
      <c r="K43" s="5"/>
      <c r="M43" s="6"/>
      <c r="N43" s="3"/>
      <c r="O43" s="3"/>
    </row>
    <row r="44" spans="1:15" s="1" customFormat="1" ht="18.75">
      <c r="A44" s="33" t="s">
        <v>42</v>
      </c>
      <c r="B44" s="33"/>
      <c r="C44" s="33"/>
      <c r="D44" s="33"/>
      <c r="E44" s="33"/>
      <c r="F44" s="33"/>
      <c r="G44" s="33"/>
      <c r="H44" s="33"/>
      <c r="I44" s="33"/>
      <c r="J44" s="27">
        <f>J13</f>
        <v>2839575.9</v>
      </c>
      <c r="K44" s="27"/>
      <c r="M44" s="6"/>
      <c r="N44" s="3"/>
      <c r="O44" s="3"/>
    </row>
    <row r="45" spans="1:15" s="1" customFormat="1" ht="18.75">
      <c r="A45" s="33" t="s">
        <v>45</v>
      </c>
      <c r="B45" s="33"/>
      <c r="C45" s="33"/>
      <c r="D45" s="33"/>
      <c r="E45" s="33"/>
      <c r="F45" s="33"/>
      <c r="G45" s="33"/>
      <c r="H45" s="33"/>
      <c r="I45" s="33"/>
      <c r="J45" s="27">
        <f>J41</f>
        <v>3827832.57</v>
      </c>
      <c r="K45" s="27"/>
      <c r="M45" s="6"/>
      <c r="N45" s="3"/>
      <c r="O45" s="3"/>
    </row>
    <row r="46" spans="1:15" s="1" customFormat="1" ht="18.75">
      <c r="A46" s="33" t="s">
        <v>24</v>
      </c>
      <c r="B46" s="33"/>
      <c r="C46" s="33"/>
      <c r="D46" s="33"/>
      <c r="E46" s="33"/>
      <c r="F46" s="33"/>
      <c r="G46" s="33"/>
      <c r="H46" s="33"/>
      <c r="I46" s="33"/>
      <c r="J46" s="27">
        <f>J45-J44</f>
        <v>988256.6699999999</v>
      </c>
      <c r="K46" s="27"/>
      <c r="M46" s="6"/>
      <c r="N46" s="3"/>
      <c r="O46" s="3"/>
    </row>
    <row r="47" spans="1:15" s="1" customFormat="1" ht="18.75">
      <c r="A47" s="13"/>
      <c r="B47" s="13"/>
      <c r="C47" s="13"/>
      <c r="D47" s="13"/>
      <c r="E47" s="13"/>
      <c r="F47" s="13"/>
      <c r="G47" s="13"/>
      <c r="H47" s="14"/>
      <c r="I47" s="14"/>
      <c r="J47" s="5"/>
      <c r="K47" s="5"/>
      <c r="M47" s="6"/>
      <c r="N47" s="3"/>
      <c r="O47" s="3"/>
    </row>
  </sheetData>
  <sheetProtection/>
  <mergeCells count="67">
    <mergeCell ref="A6:K7"/>
    <mergeCell ref="A8:K9"/>
    <mergeCell ref="A10:K11"/>
    <mergeCell ref="A13:I13"/>
    <mergeCell ref="J13:K13"/>
    <mergeCell ref="A14:I14"/>
    <mergeCell ref="J14:K14"/>
    <mergeCell ref="A15:I15"/>
    <mergeCell ref="J15:K15"/>
    <mergeCell ref="A16:I16"/>
    <mergeCell ref="J16:K16"/>
    <mergeCell ref="A17:I17"/>
    <mergeCell ref="J17:K17"/>
    <mergeCell ref="A18:I18"/>
    <mergeCell ref="J18:K18"/>
    <mergeCell ref="A19:I19"/>
    <mergeCell ref="J19:K19"/>
    <mergeCell ref="A20:I20"/>
    <mergeCell ref="J20:K20"/>
    <mergeCell ref="A22:I22"/>
    <mergeCell ref="J22:K22"/>
    <mergeCell ref="A23:I23"/>
    <mergeCell ref="J23:K23"/>
    <mergeCell ref="A24:I24"/>
    <mergeCell ref="J24:K24"/>
    <mergeCell ref="A25:I25"/>
    <mergeCell ref="J25:K25"/>
    <mergeCell ref="A26:I26"/>
    <mergeCell ref="J26:K26"/>
    <mergeCell ref="A27:I27"/>
    <mergeCell ref="J27:K27"/>
    <mergeCell ref="A28:I28"/>
    <mergeCell ref="J28:K28"/>
    <mergeCell ref="L28:N28"/>
    <mergeCell ref="A29:I29"/>
    <mergeCell ref="J29:K29"/>
    <mergeCell ref="A30:I30"/>
    <mergeCell ref="J30:K30"/>
    <mergeCell ref="A31:I31"/>
    <mergeCell ref="J31:K31"/>
    <mergeCell ref="A32:I32"/>
    <mergeCell ref="J32:K32"/>
    <mergeCell ref="A33:I33"/>
    <mergeCell ref="J33:K33"/>
    <mergeCell ref="A34:I34"/>
    <mergeCell ref="J34:K34"/>
    <mergeCell ref="A35:I35"/>
    <mergeCell ref="J35:K35"/>
    <mergeCell ref="A36:I36"/>
    <mergeCell ref="J36:K36"/>
    <mergeCell ref="A37:I37"/>
    <mergeCell ref="J37:K37"/>
    <mergeCell ref="A39:I39"/>
    <mergeCell ref="J39:K39"/>
    <mergeCell ref="L39:M39"/>
    <mergeCell ref="A40:I40"/>
    <mergeCell ref="J40:K40"/>
    <mergeCell ref="A45:I45"/>
    <mergeCell ref="J45:K45"/>
    <mergeCell ref="A46:I46"/>
    <mergeCell ref="J46:K46"/>
    <mergeCell ref="A41:I41"/>
    <mergeCell ref="J41:K41"/>
    <mergeCell ref="A42:I42"/>
    <mergeCell ref="J42:K42"/>
    <mergeCell ref="A44:I44"/>
    <mergeCell ref="J44:K44"/>
  </mergeCells>
  <printOptions/>
  <pageMargins left="0.984251968503937" right="0.2362204724409449" top="0.1968503937007874" bottom="0.2362204724409449" header="0.15748031496062992" footer="0.15748031496062992"/>
  <pageSetup horizontalDpi="600" verticalDpi="600" orientation="portrait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Q48"/>
  <sheetViews>
    <sheetView showGridLines="0" zoomScalePageLayoutView="0" workbookViewId="0" topLeftCell="A1">
      <selection activeCell="A10" sqref="A10:K11"/>
    </sheetView>
  </sheetViews>
  <sheetFormatPr defaultColWidth="9.140625" defaultRowHeight="15"/>
  <cols>
    <col min="1" max="1" width="10.00390625" style="2" customWidth="1"/>
    <col min="2" max="5" width="9.140625" style="2" customWidth="1"/>
    <col min="6" max="6" width="9.28125" style="2" bestFit="1" customWidth="1"/>
    <col min="7" max="7" width="10.8515625" style="2" bestFit="1" customWidth="1"/>
    <col min="8" max="8" width="9.8515625" style="2" customWidth="1"/>
    <col min="9" max="9" width="17.00390625" style="2" customWidth="1"/>
    <col min="10" max="10" width="9.140625" style="2" customWidth="1"/>
    <col min="11" max="11" width="23.57421875" style="2" customWidth="1"/>
    <col min="12" max="16384" width="9.140625" style="2" customWidth="1"/>
  </cols>
  <sheetData>
    <row r="6" spans="1:11" ht="15.75">
      <c r="A6" s="15" t="s">
        <v>1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5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5.75">
      <c r="A8" s="16" t="s">
        <v>0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5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5.75">
      <c r="A10" s="15" t="s">
        <v>46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5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23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1" customFormat="1" ht="19.5" thickBot="1">
      <c r="A13" s="17" t="s">
        <v>47</v>
      </c>
      <c r="B13" s="17"/>
      <c r="C13" s="17"/>
      <c r="D13" s="17"/>
      <c r="E13" s="17"/>
      <c r="F13" s="17"/>
      <c r="G13" s="17"/>
      <c r="H13" s="17"/>
      <c r="I13" s="17"/>
      <c r="J13" s="18">
        <f>'FLUXO CAIXA JUN'!J41:K41</f>
        <v>3827832.57</v>
      </c>
      <c r="K13" s="18"/>
    </row>
    <row r="14" spans="1:11" s="1" customFormat="1" ht="19.5" thickTop="1">
      <c r="A14" s="28"/>
      <c r="B14" s="28"/>
      <c r="C14" s="28"/>
      <c r="D14" s="28"/>
      <c r="E14" s="28"/>
      <c r="F14" s="28"/>
      <c r="G14" s="28"/>
      <c r="H14" s="28"/>
      <c r="I14" s="28"/>
      <c r="J14" s="21"/>
      <c r="K14" s="21"/>
    </row>
    <row r="15" spans="1:11" s="1" customFormat="1" ht="18.75">
      <c r="A15" s="23" t="s">
        <v>7</v>
      </c>
      <c r="B15" s="23"/>
      <c r="C15" s="23"/>
      <c r="D15" s="23"/>
      <c r="E15" s="23"/>
      <c r="F15" s="23"/>
      <c r="G15" s="23"/>
      <c r="H15" s="23"/>
      <c r="I15" s="23"/>
      <c r="J15" s="22"/>
      <c r="K15" s="22"/>
    </row>
    <row r="16" spans="1:11" s="7" customFormat="1" ht="18.75">
      <c r="A16" s="20" t="s">
        <v>2</v>
      </c>
      <c r="B16" s="20"/>
      <c r="C16" s="20"/>
      <c r="D16" s="20"/>
      <c r="E16" s="20"/>
      <c r="F16" s="20"/>
      <c r="G16" s="20"/>
      <c r="H16" s="20"/>
      <c r="I16" s="20"/>
      <c r="J16" s="19">
        <v>992758.09</v>
      </c>
      <c r="K16" s="19"/>
    </row>
    <row r="17" spans="1:11" s="7" customFormat="1" ht="18.75">
      <c r="A17" s="20" t="s">
        <v>3</v>
      </c>
      <c r="B17" s="20"/>
      <c r="C17" s="20"/>
      <c r="D17" s="20"/>
      <c r="E17" s="20"/>
      <c r="F17" s="20"/>
      <c r="G17" s="20"/>
      <c r="H17" s="20"/>
      <c r="I17" s="20"/>
      <c r="J17" s="19">
        <v>66609.15</v>
      </c>
      <c r="K17" s="19"/>
    </row>
    <row r="18" spans="1:11" s="7" customFormat="1" ht="18.75">
      <c r="A18" s="20" t="s">
        <v>4</v>
      </c>
      <c r="B18" s="20"/>
      <c r="C18" s="20"/>
      <c r="D18" s="20"/>
      <c r="E18" s="20"/>
      <c r="F18" s="20"/>
      <c r="G18" s="20"/>
      <c r="H18" s="20"/>
      <c r="I18" s="20"/>
      <c r="J18" s="19">
        <v>0</v>
      </c>
      <c r="K18" s="19"/>
    </row>
    <row r="19" spans="1:11" s="7" customFormat="1" ht="18.75">
      <c r="A19" s="20" t="s">
        <v>5</v>
      </c>
      <c r="B19" s="20"/>
      <c r="C19" s="20"/>
      <c r="D19" s="20"/>
      <c r="E19" s="20"/>
      <c r="F19" s="20"/>
      <c r="G19" s="20"/>
      <c r="H19" s="20"/>
      <c r="I19" s="20"/>
      <c r="J19" s="19">
        <v>10287</v>
      </c>
      <c r="K19" s="19"/>
    </row>
    <row r="20" spans="1:11" s="7" customFormat="1" ht="18.75">
      <c r="A20" s="20" t="s">
        <v>6</v>
      </c>
      <c r="B20" s="20"/>
      <c r="C20" s="20"/>
      <c r="D20" s="20"/>
      <c r="E20" s="20"/>
      <c r="F20" s="20"/>
      <c r="G20" s="20"/>
      <c r="H20" s="20"/>
      <c r="I20" s="20"/>
      <c r="J20" s="19">
        <v>5817.77</v>
      </c>
      <c r="K20" s="19"/>
    </row>
    <row r="21" spans="1:11" s="7" customFormat="1" ht="18.75">
      <c r="A21" s="8"/>
      <c r="B21" s="8"/>
      <c r="C21" s="8"/>
      <c r="D21" s="8"/>
      <c r="E21" s="8"/>
      <c r="F21" s="8"/>
      <c r="G21" s="8"/>
      <c r="H21" s="8"/>
      <c r="I21" s="8"/>
      <c r="J21" s="9"/>
      <c r="K21" s="9"/>
    </row>
    <row r="22" spans="1:11" s="1" customFormat="1" ht="19.5" thickBot="1">
      <c r="A22" s="17" t="s">
        <v>20</v>
      </c>
      <c r="B22" s="17"/>
      <c r="C22" s="17"/>
      <c r="D22" s="17"/>
      <c r="E22" s="17"/>
      <c r="F22" s="17"/>
      <c r="G22" s="17"/>
      <c r="H22" s="17"/>
      <c r="I22" s="17"/>
      <c r="J22" s="30">
        <f>SUM(J16:K20)</f>
        <v>1075472.01</v>
      </c>
      <c r="K22" s="30"/>
    </row>
    <row r="23" spans="1:11" s="1" customFormat="1" ht="20.25" thickBot="1" thickTop="1">
      <c r="A23" s="28"/>
      <c r="B23" s="28"/>
      <c r="C23" s="28"/>
      <c r="D23" s="28"/>
      <c r="E23" s="28"/>
      <c r="F23" s="28"/>
      <c r="G23" s="28"/>
      <c r="H23" s="28"/>
      <c r="I23" s="28"/>
      <c r="J23" s="29"/>
      <c r="K23" s="29"/>
    </row>
    <row r="24" spans="1:17" s="1" customFormat="1" ht="19.5" thickTop="1">
      <c r="A24" s="17" t="s">
        <v>21</v>
      </c>
      <c r="B24" s="17"/>
      <c r="C24" s="17"/>
      <c r="D24" s="17"/>
      <c r="E24" s="17"/>
      <c r="F24" s="17"/>
      <c r="G24" s="17"/>
      <c r="H24" s="17"/>
      <c r="I24" s="17"/>
      <c r="J24" s="37">
        <f>J13+J22</f>
        <v>4903304.58</v>
      </c>
      <c r="K24" s="37"/>
      <c r="N24" s="38"/>
      <c r="O24" s="25"/>
      <c r="P24" s="25"/>
      <c r="Q24" s="25"/>
    </row>
    <row r="25" spans="1:11" s="1" customFormat="1" ht="18.75">
      <c r="A25" s="28"/>
      <c r="B25" s="28"/>
      <c r="C25" s="28"/>
      <c r="D25" s="28"/>
      <c r="E25" s="28"/>
      <c r="F25" s="28"/>
      <c r="G25" s="28"/>
      <c r="H25" s="28"/>
      <c r="I25" s="28"/>
      <c r="J25" s="34"/>
      <c r="K25" s="34"/>
    </row>
    <row r="26" spans="1:11" s="1" customFormat="1" ht="18.75">
      <c r="A26" s="17" t="s">
        <v>8</v>
      </c>
      <c r="B26" s="17"/>
      <c r="C26" s="17"/>
      <c r="D26" s="17"/>
      <c r="E26" s="17"/>
      <c r="F26" s="17"/>
      <c r="G26" s="17"/>
      <c r="H26" s="17"/>
      <c r="I26" s="17"/>
      <c r="J26" s="34"/>
      <c r="K26" s="34"/>
    </row>
    <row r="27" spans="1:11" s="1" customFormat="1" ht="18.75">
      <c r="A27" s="26" t="s">
        <v>9</v>
      </c>
      <c r="B27" s="26"/>
      <c r="C27" s="26"/>
      <c r="D27" s="26"/>
      <c r="E27" s="26"/>
      <c r="F27" s="26"/>
      <c r="G27" s="26"/>
      <c r="H27" s="26"/>
      <c r="I27" s="26"/>
      <c r="J27" s="27">
        <v>43795.23</v>
      </c>
      <c r="K27" s="27"/>
    </row>
    <row r="28" spans="1:14" s="1" customFormat="1" ht="18.75">
      <c r="A28" s="26" t="s">
        <v>10</v>
      </c>
      <c r="B28" s="26"/>
      <c r="C28" s="26"/>
      <c r="D28" s="26"/>
      <c r="E28" s="26"/>
      <c r="F28" s="26"/>
      <c r="G28" s="26"/>
      <c r="H28" s="26"/>
      <c r="I28" s="26"/>
      <c r="J28" s="27">
        <v>54383.63</v>
      </c>
      <c r="K28" s="27"/>
      <c r="L28" s="24"/>
      <c r="M28" s="25"/>
      <c r="N28" s="25"/>
    </row>
    <row r="29" spans="1:11" s="1" customFormat="1" ht="18.75">
      <c r="A29" s="26" t="s">
        <v>11</v>
      </c>
      <c r="B29" s="26"/>
      <c r="C29" s="26"/>
      <c r="D29" s="26"/>
      <c r="E29" s="26"/>
      <c r="F29" s="26"/>
      <c r="G29" s="26"/>
      <c r="H29" s="26"/>
      <c r="I29" s="26"/>
      <c r="J29" s="27">
        <v>205319.49</v>
      </c>
      <c r="K29" s="27"/>
    </row>
    <row r="30" spans="1:11" s="1" customFormat="1" ht="18.75">
      <c r="A30" s="26" t="s">
        <v>12</v>
      </c>
      <c r="B30" s="26"/>
      <c r="C30" s="26"/>
      <c r="D30" s="26"/>
      <c r="E30" s="26"/>
      <c r="F30" s="26"/>
      <c r="G30" s="26"/>
      <c r="H30" s="26"/>
      <c r="I30" s="26"/>
      <c r="J30" s="27">
        <v>23857.07</v>
      </c>
      <c r="K30" s="27"/>
    </row>
    <row r="31" spans="1:11" s="1" customFormat="1" ht="18.75">
      <c r="A31" s="26" t="s">
        <v>13</v>
      </c>
      <c r="B31" s="26"/>
      <c r="C31" s="26"/>
      <c r="D31" s="26"/>
      <c r="E31" s="26"/>
      <c r="F31" s="26"/>
      <c r="G31" s="26"/>
      <c r="H31" s="26"/>
      <c r="I31" s="26"/>
      <c r="J31" s="27">
        <v>277125.27</v>
      </c>
      <c r="K31" s="27"/>
    </row>
    <row r="32" spans="1:11" s="1" customFormat="1" ht="18.75">
      <c r="A32" s="26" t="s">
        <v>14</v>
      </c>
      <c r="B32" s="26"/>
      <c r="C32" s="26"/>
      <c r="D32" s="26"/>
      <c r="E32" s="26"/>
      <c r="F32" s="26"/>
      <c r="G32" s="26"/>
      <c r="H32" s="26"/>
      <c r="I32" s="26"/>
      <c r="J32" s="27">
        <v>125220.36</v>
      </c>
      <c r="K32" s="27"/>
    </row>
    <row r="33" spans="1:11" s="1" customFormat="1" ht="18.75">
      <c r="A33" s="26" t="s">
        <v>15</v>
      </c>
      <c r="B33" s="26"/>
      <c r="C33" s="26"/>
      <c r="D33" s="26"/>
      <c r="E33" s="26"/>
      <c r="F33" s="26"/>
      <c r="G33" s="26"/>
      <c r="H33" s="26"/>
      <c r="I33" s="26"/>
      <c r="J33" s="27">
        <v>23789.31</v>
      </c>
      <c r="K33" s="27"/>
    </row>
    <row r="34" spans="1:11" s="1" customFormat="1" ht="18.75">
      <c r="A34" s="26" t="s">
        <v>16</v>
      </c>
      <c r="B34" s="26"/>
      <c r="C34" s="26"/>
      <c r="D34" s="26"/>
      <c r="E34" s="26"/>
      <c r="F34" s="26"/>
      <c r="G34" s="26"/>
      <c r="H34" s="26"/>
      <c r="I34" s="26"/>
      <c r="J34" s="27">
        <v>1855.04</v>
      </c>
      <c r="K34" s="27"/>
    </row>
    <row r="35" spans="1:11" s="1" customFormat="1" ht="18.75">
      <c r="A35" s="26" t="s">
        <v>17</v>
      </c>
      <c r="B35" s="26"/>
      <c r="C35" s="26"/>
      <c r="D35" s="26"/>
      <c r="E35" s="26"/>
      <c r="F35" s="26"/>
      <c r="G35" s="26"/>
      <c r="H35" s="26"/>
      <c r="I35" s="26"/>
      <c r="J35" s="27">
        <v>898.73</v>
      </c>
      <c r="K35" s="27"/>
    </row>
    <row r="36" spans="1:11" s="1" customFormat="1" ht="18.75">
      <c r="A36" s="26" t="s">
        <v>18</v>
      </c>
      <c r="B36" s="26"/>
      <c r="C36" s="26"/>
      <c r="D36" s="26"/>
      <c r="E36" s="26"/>
      <c r="F36" s="26"/>
      <c r="G36" s="26"/>
      <c r="H36" s="26"/>
      <c r="I36" s="26"/>
      <c r="J36" s="27">
        <v>192161.3</v>
      </c>
      <c r="K36" s="27"/>
    </row>
    <row r="37" spans="1:11" s="1" customFormat="1" ht="18.75">
      <c r="A37" s="26" t="s">
        <v>19</v>
      </c>
      <c r="B37" s="26"/>
      <c r="C37" s="26"/>
      <c r="D37" s="26"/>
      <c r="E37" s="26"/>
      <c r="F37" s="26"/>
      <c r="G37" s="26"/>
      <c r="H37" s="26"/>
      <c r="I37" s="26"/>
      <c r="J37" s="27">
        <v>8391.99</v>
      </c>
      <c r="K37" s="27"/>
    </row>
    <row r="38" spans="1:11" s="1" customFormat="1" ht="18.75">
      <c r="A38" s="10"/>
      <c r="B38" s="10"/>
      <c r="C38" s="10"/>
      <c r="D38" s="10"/>
      <c r="E38" s="10"/>
      <c r="F38" s="10"/>
      <c r="G38" s="10"/>
      <c r="H38" s="10"/>
      <c r="I38" s="10"/>
      <c r="J38" s="11"/>
      <c r="K38" s="11"/>
    </row>
    <row r="39" spans="1:13" s="1" customFormat="1" ht="19.5" thickBot="1">
      <c r="A39" s="17" t="s">
        <v>22</v>
      </c>
      <c r="B39" s="17"/>
      <c r="C39" s="17"/>
      <c r="D39" s="17"/>
      <c r="E39" s="17"/>
      <c r="F39" s="17"/>
      <c r="G39" s="17"/>
      <c r="H39" s="17"/>
      <c r="I39" s="17"/>
      <c r="J39" s="18">
        <f>SUM(J27:K37)</f>
        <v>956797.4199999999</v>
      </c>
      <c r="K39" s="18"/>
      <c r="L39" s="31"/>
      <c r="M39" s="31"/>
    </row>
    <row r="40" spans="1:11" s="1" customFormat="1" ht="20.25" thickBot="1" thickTop="1">
      <c r="A40" s="28"/>
      <c r="B40" s="28"/>
      <c r="C40" s="28"/>
      <c r="D40" s="28"/>
      <c r="E40" s="28"/>
      <c r="F40" s="28"/>
      <c r="G40" s="28"/>
      <c r="H40" s="28"/>
      <c r="I40" s="28"/>
      <c r="J40" s="35"/>
      <c r="K40" s="35"/>
    </row>
    <row r="41" spans="1:11" s="1" customFormat="1" ht="19.5" thickTop="1">
      <c r="A41" s="17" t="s">
        <v>23</v>
      </c>
      <c r="B41" s="17"/>
      <c r="C41" s="17"/>
      <c r="D41" s="17"/>
      <c r="E41" s="17"/>
      <c r="F41" s="17"/>
      <c r="G41" s="17"/>
      <c r="H41" s="17"/>
      <c r="I41" s="17"/>
      <c r="J41" s="22">
        <f>J24-J39</f>
        <v>3946507.16</v>
      </c>
      <c r="K41" s="22"/>
    </row>
    <row r="42" spans="1:11" s="1" customFormat="1" ht="18.75">
      <c r="A42" s="28"/>
      <c r="B42" s="28"/>
      <c r="C42" s="28"/>
      <c r="D42" s="28"/>
      <c r="E42" s="28"/>
      <c r="F42" s="28"/>
      <c r="G42" s="28"/>
      <c r="H42" s="28"/>
      <c r="I42" s="28"/>
      <c r="J42" s="36"/>
      <c r="K42" s="36"/>
    </row>
    <row r="43" spans="1:15" s="1" customFormat="1" ht="18.75">
      <c r="A43" s="12"/>
      <c r="B43" s="12"/>
      <c r="C43" s="12"/>
      <c r="D43" s="12"/>
      <c r="E43" s="12"/>
      <c r="F43" s="12"/>
      <c r="G43" s="12"/>
      <c r="H43" s="12"/>
      <c r="I43" s="12"/>
      <c r="J43" s="5"/>
      <c r="K43" s="5"/>
      <c r="M43" s="6"/>
      <c r="N43" s="3"/>
      <c r="O43" s="3"/>
    </row>
    <row r="44" spans="1:15" s="1" customFormat="1" ht="18.75">
      <c r="A44" s="33" t="s">
        <v>45</v>
      </c>
      <c r="B44" s="33"/>
      <c r="C44" s="33"/>
      <c r="D44" s="33"/>
      <c r="E44" s="33"/>
      <c r="F44" s="33"/>
      <c r="G44" s="33"/>
      <c r="H44" s="33"/>
      <c r="I44" s="33"/>
      <c r="J44" s="27"/>
      <c r="K44" s="27"/>
      <c r="M44" s="6"/>
      <c r="N44" s="3"/>
      <c r="O44" s="3"/>
    </row>
    <row r="45" spans="1:15" s="1" customFormat="1" ht="18.75">
      <c r="A45" s="33" t="s">
        <v>48</v>
      </c>
      <c r="B45" s="33"/>
      <c r="C45" s="33"/>
      <c r="D45" s="33"/>
      <c r="E45" s="33"/>
      <c r="F45" s="33"/>
      <c r="G45" s="33"/>
      <c r="H45" s="33"/>
      <c r="I45" s="33"/>
      <c r="J45" s="27">
        <f>J13</f>
        <v>3827832.57</v>
      </c>
      <c r="K45" s="27"/>
      <c r="M45" s="6"/>
      <c r="N45" s="3"/>
      <c r="O45" s="3"/>
    </row>
    <row r="46" spans="1:15" s="1" customFormat="1" ht="18.75">
      <c r="A46" s="33" t="s">
        <v>24</v>
      </c>
      <c r="B46" s="33"/>
      <c r="C46" s="33"/>
      <c r="D46" s="33"/>
      <c r="E46" s="33"/>
      <c r="F46" s="33"/>
      <c r="G46" s="33"/>
      <c r="H46" s="33"/>
      <c r="I46" s="33"/>
      <c r="J46" s="27">
        <f>J41</f>
        <v>3946507.16</v>
      </c>
      <c r="K46" s="27"/>
      <c r="M46" s="6"/>
      <c r="N46" s="3"/>
      <c r="O46" s="3"/>
    </row>
    <row r="47" spans="1:15" s="1" customFormat="1" ht="18.75">
      <c r="A47" s="13"/>
      <c r="B47" s="13"/>
      <c r="C47" s="13"/>
      <c r="D47" s="13"/>
      <c r="E47" s="13"/>
      <c r="F47" s="13"/>
      <c r="G47" s="13"/>
      <c r="H47" s="14"/>
      <c r="I47" s="14"/>
      <c r="J47" s="27">
        <f>J46-J45</f>
        <v>118674.59000000032</v>
      </c>
      <c r="K47" s="27"/>
      <c r="M47" s="6"/>
      <c r="N47" s="3"/>
      <c r="O47" s="3"/>
    </row>
    <row r="48" spans="1:15" s="1" customFormat="1" ht="18.75">
      <c r="A48" s="13"/>
      <c r="B48" s="13"/>
      <c r="C48" s="13"/>
      <c r="D48" s="13"/>
      <c r="E48" s="13"/>
      <c r="F48" s="13"/>
      <c r="G48" s="13"/>
      <c r="H48" s="14"/>
      <c r="I48" s="14"/>
      <c r="J48" s="5"/>
      <c r="K48" s="5"/>
      <c r="M48" s="6"/>
      <c r="N48" s="3"/>
      <c r="O48" s="3"/>
    </row>
  </sheetData>
  <sheetProtection/>
  <mergeCells count="69">
    <mergeCell ref="N24:Q24"/>
    <mergeCell ref="A41:I41"/>
    <mergeCell ref="J41:K41"/>
    <mergeCell ref="A42:I42"/>
    <mergeCell ref="J42:K42"/>
    <mergeCell ref="A44:I44"/>
    <mergeCell ref="L39:M39"/>
    <mergeCell ref="A40:I40"/>
    <mergeCell ref="J40:K40"/>
    <mergeCell ref="J37:K37"/>
    <mergeCell ref="A45:I45"/>
    <mergeCell ref="J45:K45"/>
    <mergeCell ref="A46:I46"/>
    <mergeCell ref="J46:K46"/>
    <mergeCell ref="A35:I35"/>
    <mergeCell ref="J35:K35"/>
    <mergeCell ref="A36:I36"/>
    <mergeCell ref="J36:K36"/>
    <mergeCell ref="J44:K44"/>
    <mergeCell ref="A37:I37"/>
    <mergeCell ref="A39:I39"/>
    <mergeCell ref="J39:K39"/>
    <mergeCell ref="A32:I32"/>
    <mergeCell ref="J32:K32"/>
    <mergeCell ref="A33:I33"/>
    <mergeCell ref="J33:K33"/>
    <mergeCell ref="A34:I34"/>
    <mergeCell ref="J34:K34"/>
    <mergeCell ref="L28:N28"/>
    <mergeCell ref="A29:I29"/>
    <mergeCell ref="J29:K29"/>
    <mergeCell ref="A30:I30"/>
    <mergeCell ref="J30:K30"/>
    <mergeCell ref="A31:I31"/>
    <mergeCell ref="J31:K31"/>
    <mergeCell ref="A26:I26"/>
    <mergeCell ref="J26:K26"/>
    <mergeCell ref="A27:I27"/>
    <mergeCell ref="J27:K27"/>
    <mergeCell ref="A28:I28"/>
    <mergeCell ref="J28:K28"/>
    <mergeCell ref="A23:I23"/>
    <mergeCell ref="J23:K23"/>
    <mergeCell ref="A24:I24"/>
    <mergeCell ref="J24:K24"/>
    <mergeCell ref="A25:I25"/>
    <mergeCell ref="J25:K25"/>
    <mergeCell ref="A19:I19"/>
    <mergeCell ref="J19:K19"/>
    <mergeCell ref="A20:I20"/>
    <mergeCell ref="J20:K20"/>
    <mergeCell ref="A22:I22"/>
    <mergeCell ref="J22:K22"/>
    <mergeCell ref="A16:I16"/>
    <mergeCell ref="J16:K16"/>
    <mergeCell ref="A17:I17"/>
    <mergeCell ref="J17:K17"/>
    <mergeCell ref="A18:I18"/>
    <mergeCell ref="J18:K18"/>
    <mergeCell ref="J47:K47"/>
    <mergeCell ref="A6:K7"/>
    <mergeCell ref="A8:K9"/>
    <mergeCell ref="A10:K11"/>
    <mergeCell ref="A13:I13"/>
    <mergeCell ref="J13:K13"/>
    <mergeCell ref="A14:I14"/>
    <mergeCell ref="J14:K14"/>
    <mergeCell ref="A15:I15"/>
    <mergeCell ref="J15:K15"/>
  </mergeCells>
  <printOptions/>
  <pageMargins left="0.984251968503937" right="0.2362204724409449" top="0.1968503937007874" bottom="0.2362204724409449" header="0.15748031496062992" footer="0.15748031496062992"/>
  <pageSetup horizontalDpi="600" verticalDpi="600" orientation="portrait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Q48"/>
  <sheetViews>
    <sheetView showGridLines="0" zoomScalePageLayoutView="0" workbookViewId="0" topLeftCell="A1">
      <selection activeCell="A10" sqref="A10:K11"/>
    </sheetView>
  </sheetViews>
  <sheetFormatPr defaultColWidth="9.140625" defaultRowHeight="15"/>
  <cols>
    <col min="1" max="1" width="10.00390625" style="2" customWidth="1"/>
    <col min="2" max="5" width="9.140625" style="2" customWidth="1"/>
    <col min="6" max="6" width="9.28125" style="2" bestFit="1" customWidth="1"/>
    <col min="7" max="7" width="10.8515625" style="2" bestFit="1" customWidth="1"/>
    <col min="8" max="8" width="9.8515625" style="2" customWidth="1"/>
    <col min="9" max="9" width="17.00390625" style="2" customWidth="1"/>
    <col min="10" max="10" width="9.140625" style="2" customWidth="1"/>
    <col min="11" max="11" width="23.57421875" style="2" customWidth="1"/>
    <col min="12" max="16384" width="9.140625" style="2" customWidth="1"/>
  </cols>
  <sheetData>
    <row r="6" spans="1:11" ht="15.75">
      <c r="A6" s="15" t="s">
        <v>1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5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5.75">
      <c r="A8" s="16" t="s">
        <v>0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5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5.75">
      <c r="A10" s="15" t="s">
        <v>49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5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23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1" customFormat="1" ht="19.5" thickBot="1">
      <c r="A13" s="17" t="s">
        <v>50</v>
      </c>
      <c r="B13" s="17"/>
      <c r="C13" s="17"/>
      <c r="D13" s="17"/>
      <c r="E13" s="17"/>
      <c r="F13" s="17"/>
      <c r="G13" s="17"/>
      <c r="H13" s="17"/>
      <c r="I13" s="17"/>
      <c r="J13" s="18">
        <f>'FLUXO CAIXA JUL'!J41:K41</f>
        <v>3946507.16</v>
      </c>
      <c r="K13" s="18"/>
    </row>
    <row r="14" spans="1:11" s="1" customFormat="1" ht="19.5" thickTop="1">
      <c r="A14" s="28"/>
      <c r="B14" s="28"/>
      <c r="C14" s="28"/>
      <c r="D14" s="28"/>
      <c r="E14" s="28"/>
      <c r="F14" s="28"/>
      <c r="G14" s="28"/>
      <c r="H14" s="28"/>
      <c r="I14" s="28"/>
      <c r="J14" s="21"/>
      <c r="K14" s="21"/>
    </row>
    <row r="15" spans="1:11" s="1" customFormat="1" ht="18.75">
      <c r="A15" s="23" t="s">
        <v>7</v>
      </c>
      <c r="B15" s="23"/>
      <c r="C15" s="23"/>
      <c r="D15" s="23"/>
      <c r="E15" s="23"/>
      <c r="F15" s="23"/>
      <c r="G15" s="23"/>
      <c r="H15" s="23"/>
      <c r="I15" s="23"/>
      <c r="J15" s="22"/>
      <c r="K15" s="22"/>
    </row>
    <row r="16" spans="1:11" s="7" customFormat="1" ht="18.75">
      <c r="A16" s="20" t="s">
        <v>2</v>
      </c>
      <c r="B16" s="20"/>
      <c r="C16" s="20"/>
      <c r="D16" s="20"/>
      <c r="E16" s="20"/>
      <c r="F16" s="20"/>
      <c r="G16" s="20"/>
      <c r="H16" s="20"/>
      <c r="I16" s="20"/>
      <c r="J16" s="19">
        <v>632936.1</v>
      </c>
      <c r="K16" s="19"/>
    </row>
    <row r="17" spans="1:11" s="7" customFormat="1" ht="18.75">
      <c r="A17" s="20" t="s">
        <v>3</v>
      </c>
      <c r="B17" s="20"/>
      <c r="C17" s="20"/>
      <c r="D17" s="20"/>
      <c r="E17" s="20"/>
      <c r="F17" s="20"/>
      <c r="G17" s="20"/>
      <c r="H17" s="20"/>
      <c r="I17" s="20"/>
      <c r="J17" s="19">
        <v>53950.66</v>
      </c>
      <c r="K17" s="19"/>
    </row>
    <row r="18" spans="1:11" s="7" customFormat="1" ht="18.75">
      <c r="A18" s="20" t="s">
        <v>4</v>
      </c>
      <c r="B18" s="20"/>
      <c r="C18" s="20"/>
      <c r="D18" s="20"/>
      <c r="E18" s="20"/>
      <c r="F18" s="20"/>
      <c r="G18" s="20"/>
      <c r="H18" s="20"/>
      <c r="I18" s="20"/>
      <c r="J18" s="19">
        <v>0</v>
      </c>
      <c r="K18" s="19"/>
    </row>
    <row r="19" spans="1:11" s="7" customFormat="1" ht="18.75">
      <c r="A19" s="20" t="s">
        <v>5</v>
      </c>
      <c r="B19" s="20"/>
      <c r="C19" s="20"/>
      <c r="D19" s="20"/>
      <c r="E19" s="20"/>
      <c r="F19" s="20"/>
      <c r="G19" s="20"/>
      <c r="H19" s="20"/>
      <c r="I19" s="20"/>
      <c r="J19" s="19">
        <v>9332.58</v>
      </c>
      <c r="K19" s="19"/>
    </row>
    <row r="20" spans="1:11" s="7" customFormat="1" ht="18.75">
      <c r="A20" s="20" t="s">
        <v>6</v>
      </c>
      <c r="B20" s="20"/>
      <c r="C20" s="20"/>
      <c r="D20" s="20"/>
      <c r="E20" s="20"/>
      <c r="F20" s="20"/>
      <c r="G20" s="20"/>
      <c r="H20" s="20"/>
      <c r="I20" s="20"/>
      <c r="J20" s="19">
        <v>5147.37</v>
      </c>
      <c r="K20" s="19"/>
    </row>
    <row r="21" spans="1:11" s="7" customFormat="1" ht="18.75">
      <c r="A21" s="8"/>
      <c r="B21" s="8"/>
      <c r="C21" s="8"/>
      <c r="D21" s="8"/>
      <c r="E21" s="8"/>
      <c r="F21" s="8"/>
      <c r="G21" s="8"/>
      <c r="H21" s="8"/>
      <c r="I21" s="8"/>
      <c r="J21" s="9"/>
      <c r="K21" s="9"/>
    </row>
    <row r="22" spans="1:11" s="1" customFormat="1" ht="19.5" thickBot="1">
      <c r="A22" s="17" t="s">
        <v>20</v>
      </c>
      <c r="B22" s="17"/>
      <c r="C22" s="17"/>
      <c r="D22" s="17"/>
      <c r="E22" s="17"/>
      <c r="F22" s="17"/>
      <c r="G22" s="17"/>
      <c r="H22" s="17"/>
      <c r="I22" s="17"/>
      <c r="J22" s="30">
        <f>SUM(J16:K20)</f>
        <v>701366.71</v>
      </c>
      <c r="K22" s="30"/>
    </row>
    <row r="23" spans="1:11" s="1" customFormat="1" ht="20.25" thickBot="1" thickTop="1">
      <c r="A23" s="28"/>
      <c r="B23" s="28"/>
      <c r="C23" s="28"/>
      <c r="D23" s="28"/>
      <c r="E23" s="28"/>
      <c r="F23" s="28"/>
      <c r="G23" s="28"/>
      <c r="H23" s="28"/>
      <c r="I23" s="28"/>
      <c r="J23" s="29"/>
      <c r="K23" s="29"/>
    </row>
    <row r="24" spans="1:17" s="1" customFormat="1" ht="19.5" thickTop="1">
      <c r="A24" s="17" t="s">
        <v>21</v>
      </c>
      <c r="B24" s="17"/>
      <c r="C24" s="17"/>
      <c r="D24" s="17"/>
      <c r="E24" s="17"/>
      <c r="F24" s="17"/>
      <c r="G24" s="17"/>
      <c r="H24" s="17"/>
      <c r="I24" s="17"/>
      <c r="J24" s="37">
        <f>J13+J22</f>
        <v>4647873.87</v>
      </c>
      <c r="K24" s="37"/>
      <c r="N24" s="38"/>
      <c r="O24" s="25"/>
      <c r="P24" s="25"/>
      <c r="Q24" s="25"/>
    </row>
    <row r="25" spans="1:11" s="1" customFormat="1" ht="18.75">
      <c r="A25" s="28"/>
      <c r="B25" s="28"/>
      <c r="C25" s="28"/>
      <c r="D25" s="28"/>
      <c r="E25" s="28"/>
      <c r="F25" s="28"/>
      <c r="G25" s="28"/>
      <c r="H25" s="28"/>
      <c r="I25" s="28"/>
      <c r="J25" s="34"/>
      <c r="K25" s="34"/>
    </row>
    <row r="26" spans="1:11" s="1" customFormat="1" ht="18.75">
      <c r="A26" s="17" t="s">
        <v>8</v>
      </c>
      <c r="B26" s="17"/>
      <c r="C26" s="17"/>
      <c r="D26" s="17"/>
      <c r="E26" s="17"/>
      <c r="F26" s="17"/>
      <c r="G26" s="17"/>
      <c r="H26" s="17"/>
      <c r="I26" s="17"/>
      <c r="J26" s="34"/>
      <c r="K26" s="34"/>
    </row>
    <row r="27" spans="1:11" s="1" customFormat="1" ht="18.75">
      <c r="A27" s="26" t="s">
        <v>9</v>
      </c>
      <c r="B27" s="26"/>
      <c r="C27" s="26"/>
      <c r="D27" s="26"/>
      <c r="E27" s="26"/>
      <c r="F27" s="26"/>
      <c r="G27" s="26"/>
      <c r="H27" s="26"/>
      <c r="I27" s="26"/>
      <c r="J27" s="27">
        <v>33833.93</v>
      </c>
      <c r="K27" s="27"/>
    </row>
    <row r="28" spans="1:14" s="1" customFormat="1" ht="18.75">
      <c r="A28" s="26" t="s">
        <v>10</v>
      </c>
      <c r="B28" s="26"/>
      <c r="C28" s="26"/>
      <c r="D28" s="26"/>
      <c r="E28" s="26"/>
      <c r="F28" s="26"/>
      <c r="G28" s="26"/>
      <c r="H28" s="26"/>
      <c r="I28" s="26"/>
      <c r="J28" s="27">
        <v>55032.37</v>
      </c>
      <c r="K28" s="27"/>
      <c r="L28" s="24"/>
      <c r="M28" s="25"/>
      <c r="N28" s="25"/>
    </row>
    <row r="29" spans="1:11" s="1" customFormat="1" ht="18.75">
      <c r="A29" s="26" t="s">
        <v>11</v>
      </c>
      <c r="B29" s="26"/>
      <c r="C29" s="26"/>
      <c r="D29" s="26"/>
      <c r="E29" s="26"/>
      <c r="F29" s="26"/>
      <c r="G29" s="26"/>
      <c r="H29" s="26"/>
      <c r="I29" s="26"/>
      <c r="J29" s="27">
        <v>205044.37</v>
      </c>
      <c r="K29" s="27"/>
    </row>
    <row r="30" spans="1:11" s="1" customFormat="1" ht="18.75">
      <c r="A30" s="26" t="s">
        <v>12</v>
      </c>
      <c r="B30" s="26"/>
      <c r="C30" s="26"/>
      <c r="D30" s="26"/>
      <c r="E30" s="26"/>
      <c r="F30" s="26"/>
      <c r="G30" s="26"/>
      <c r="H30" s="26"/>
      <c r="I30" s="26"/>
      <c r="J30" s="27">
        <v>29142.3</v>
      </c>
      <c r="K30" s="27"/>
    </row>
    <row r="31" spans="1:11" s="1" customFormat="1" ht="18.75">
      <c r="A31" s="26" t="s">
        <v>13</v>
      </c>
      <c r="B31" s="26"/>
      <c r="C31" s="26"/>
      <c r="D31" s="26"/>
      <c r="E31" s="26"/>
      <c r="F31" s="26"/>
      <c r="G31" s="26"/>
      <c r="H31" s="26"/>
      <c r="I31" s="26"/>
      <c r="J31" s="27">
        <v>321675.29</v>
      </c>
      <c r="K31" s="27"/>
    </row>
    <row r="32" spans="1:11" s="1" customFormat="1" ht="18.75">
      <c r="A32" s="26" t="s">
        <v>14</v>
      </c>
      <c r="B32" s="26"/>
      <c r="C32" s="26"/>
      <c r="D32" s="26"/>
      <c r="E32" s="26"/>
      <c r="F32" s="26"/>
      <c r="G32" s="26"/>
      <c r="H32" s="26"/>
      <c r="I32" s="26"/>
      <c r="J32" s="27">
        <v>121242.79</v>
      </c>
      <c r="K32" s="27"/>
    </row>
    <row r="33" spans="1:11" s="1" customFormat="1" ht="18.75">
      <c r="A33" s="26" t="s">
        <v>15</v>
      </c>
      <c r="B33" s="26"/>
      <c r="C33" s="26"/>
      <c r="D33" s="26"/>
      <c r="E33" s="26"/>
      <c r="F33" s="26"/>
      <c r="G33" s="26"/>
      <c r="H33" s="26"/>
      <c r="I33" s="26"/>
      <c r="J33" s="27">
        <v>30099.49</v>
      </c>
      <c r="K33" s="27"/>
    </row>
    <row r="34" spans="1:11" s="1" customFormat="1" ht="18.75">
      <c r="A34" s="26" t="s">
        <v>16</v>
      </c>
      <c r="B34" s="26"/>
      <c r="C34" s="26"/>
      <c r="D34" s="26"/>
      <c r="E34" s="26"/>
      <c r="F34" s="26"/>
      <c r="G34" s="26"/>
      <c r="H34" s="26"/>
      <c r="I34" s="26"/>
      <c r="J34" s="27">
        <v>2350.65</v>
      </c>
      <c r="K34" s="27"/>
    </row>
    <row r="35" spans="1:11" s="1" customFormat="1" ht="18.75">
      <c r="A35" s="26" t="s">
        <v>17</v>
      </c>
      <c r="B35" s="26"/>
      <c r="C35" s="26"/>
      <c r="D35" s="26"/>
      <c r="E35" s="26"/>
      <c r="F35" s="26"/>
      <c r="G35" s="26"/>
      <c r="H35" s="26"/>
      <c r="I35" s="26"/>
      <c r="J35" s="27">
        <v>1420.5</v>
      </c>
      <c r="K35" s="27"/>
    </row>
    <row r="36" spans="1:11" s="1" customFormat="1" ht="18.75">
      <c r="A36" s="26" t="s">
        <v>18</v>
      </c>
      <c r="B36" s="26"/>
      <c r="C36" s="26"/>
      <c r="D36" s="26"/>
      <c r="E36" s="26"/>
      <c r="F36" s="26"/>
      <c r="G36" s="26"/>
      <c r="H36" s="26"/>
      <c r="I36" s="26"/>
      <c r="J36" s="27">
        <v>331479.29</v>
      </c>
      <c r="K36" s="27"/>
    </row>
    <row r="37" spans="1:11" s="1" customFormat="1" ht="21">
      <c r="A37" s="26" t="s">
        <v>19</v>
      </c>
      <c r="B37" s="26"/>
      <c r="C37" s="26"/>
      <c r="D37" s="26"/>
      <c r="E37" s="26"/>
      <c r="F37" s="26"/>
      <c r="G37" s="26"/>
      <c r="H37" s="26"/>
      <c r="I37" s="26"/>
      <c r="J37" s="32">
        <v>0</v>
      </c>
      <c r="K37" s="32"/>
    </row>
    <row r="38" spans="1:11" s="1" customFormat="1" ht="18.75">
      <c r="A38" s="10"/>
      <c r="B38" s="10"/>
      <c r="C38" s="10"/>
      <c r="D38" s="10"/>
      <c r="E38" s="10"/>
      <c r="F38" s="10"/>
      <c r="G38" s="10"/>
      <c r="H38" s="10"/>
      <c r="I38" s="10"/>
      <c r="J38" s="11"/>
      <c r="K38" s="11"/>
    </row>
    <row r="39" spans="1:13" s="1" customFormat="1" ht="19.5" thickBot="1">
      <c r="A39" s="17" t="s">
        <v>22</v>
      </c>
      <c r="B39" s="17"/>
      <c r="C39" s="17"/>
      <c r="D39" s="17"/>
      <c r="E39" s="17"/>
      <c r="F39" s="17"/>
      <c r="G39" s="17"/>
      <c r="H39" s="17"/>
      <c r="I39" s="17"/>
      <c r="J39" s="18">
        <f>SUM(J27:K37)</f>
        <v>1131320.98</v>
      </c>
      <c r="K39" s="18"/>
      <c r="L39" s="40"/>
      <c r="M39" s="40"/>
    </row>
    <row r="40" spans="1:11" s="1" customFormat="1" ht="20.25" thickBot="1" thickTop="1">
      <c r="A40" s="28"/>
      <c r="B40" s="28"/>
      <c r="C40" s="28"/>
      <c r="D40" s="28"/>
      <c r="E40" s="28"/>
      <c r="F40" s="28"/>
      <c r="G40" s="28"/>
      <c r="H40" s="28"/>
      <c r="I40" s="28"/>
      <c r="J40" s="35"/>
      <c r="K40" s="35"/>
    </row>
    <row r="41" spans="1:11" s="1" customFormat="1" ht="19.5" thickTop="1">
      <c r="A41" s="17" t="s">
        <v>23</v>
      </c>
      <c r="B41" s="17"/>
      <c r="C41" s="17"/>
      <c r="D41" s="17"/>
      <c r="E41" s="17"/>
      <c r="F41" s="17"/>
      <c r="G41" s="17"/>
      <c r="H41" s="17"/>
      <c r="I41" s="17"/>
      <c r="J41" s="22">
        <f>J24-J39</f>
        <v>3516552.89</v>
      </c>
      <c r="K41" s="22"/>
    </row>
    <row r="42" spans="1:11" s="1" customFormat="1" ht="18.75">
      <c r="A42" s="28"/>
      <c r="B42" s="28"/>
      <c r="C42" s="28"/>
      <c r="D42" s="28"/>
      <c r="E42" s="28"/>
      <c r="F42" s="28"/>
      <c r="G42" s="28"/>
      <c r="H42" s="28"/>
      <c r="I42" s="28"/>
      <c r="J42" s="36"/>
      <c r="K42" s="36"/>
    </row>
    <row r="43" spans="1:15" s="1" customFormat="1" ht="18.75">
      <c r="A43" s="12"/>
      <c r="B43" s="12"/>
      <c r="C43" s="12"/>
      <c r="D43" s="12"/>
      <c r="E43" s="12"/>
      <c r="F43" s="12"/>
      <c r="G43" s="12"/>
      <c r="H43" s="12"/>
      <c r="I43" s="12"/>
      <c r="J43" s="5"/>
      <c r="K43" s="5"/>
      <c r="M43" s="6"/>
      <c r="N43" s="3"/>
      <c r="O43" s="3"/>
    </row>
    <row r="44" spans="1:15" s="1" customFormat="1" ht="18.75">
      <c r="A44" s="33" t="s">
        <v>48</v>
      </c>
      <c r="B44" s="33"/>
      <c r="C44" s="33"/>
      <c r="D44" s="33"/>
      <c r="E44" s="33"/>
      <c r="F44" s="33"/>
      <c r="G44" s="33"/>
      <c r="H44" s="33"/>
      <c r="I44" s="33"/>
      <c r="J44" s="27">
        <f>J13</f>
        <v>3946507.16</v>
      </c>
      <c r="K44" s="27"/>
      <c r="M44" s="6"/>
      <c r="N44" s="3"/>
      <c r="O44" s="3"/>
    </row>
    <row r="45" spans="1:15" s="1" customFormat="1" ht="18.75">
      <c r="A45" s="33" t="s">
        <v>51</v>
      </c>
      <c r="B45" s="33"/>
      <c r="C45" s="33"/>
      <c r="D45" s="33"/>
      <c r="E45" s="33"/>
      <c r="F45" s="33"/>
      <c r="G45" s="33"/>
      <c r="H45" s="33"/>
      <c r="I45" s="33"/>
      <c r="J45" s="27">
        <f>J41</f>
        <v>3516552.89</v>
      </c>
      <c r="K45" s="27"/>
      <c r="M45" s="6"/>
      <c r="N45" s="3"/>
      <c r="O45" s="3"/>
    </row>
    <row r="46" spans="1:15" s="1" customFormat="1" ht="18.75">
      <c r="A46" s="33" t="s">
        <v>24</v>
      </c>
      <c r="B46" s="33"/>
      <c r="C46" s="33"/>
      <c r="D46" s="33"/>
      <c r="E46" s="33"/>
      <c r="F46" s="33"/>
      <c r="G46" s="33"/>
      <c r="H46" s="33"/>
      <c r="I46" s="33"/>
      <c r="J46" s="27">
        <f>J45-J44</f>
        <v>-429954.27</v>
      </c>
      <c r="K46" s="27"/>
      <c r="M46" s="6"/>
      <c r="N46" s="3"/>
      <c r="O46" s="3"/>
    </row>
    <row r="47" spans="1:15" s="1" customFormat="1" ht="18.75">
      <c r="A47" s="13"/>
      <c r="B47" s="13"/>
      <c r="C47" s="13"/>
      <c r="D47" s="13"/>
      <c r="E47" s="13"/>
      <c r="F47" s="13"/>
      <c r="G47" s="13"/>
      <c r="H47" s="14"/>
      <c r="I47" s="14"/>
      <c r="J47" s="5"/>
      <c r="K47" s="5"/>
      <c r="M47" s="6"/>
      <c r="N47" s="3"/>
      <c r="O47" s="3"/>
    </row>
    <row r="48" spans="1:15" s="1" customFormat="1" ht="18.75">
      <c r="A48" s="13"/>
      <c r="B48" s="13"/>
      <c r="C48" s="13"/>
      <c r="D48" s="13"/>
      <c r="E48" s="13"/>
      <c r="F48" s="13"/>
      <c r="G48" s="13"/>
      <c r="H48" s="14"/>
      <c r="I48" s="14"/>
      <c r="J48" s="5"/>
      <c r="K48" s="5"/>
      <c r="M48" s="6"/>
      <c r="N48" s="3"/>
      <c r="O48" s="3"/>
    </row>
  </sheetData>
  <sheetProtection/>
  <mergeCells count="68">
    <mergeCell ref="A6:K7"/>
    <mergeCell ref="A8:K9"/>
    <mergeCell ref="A10:K11"/>
    <mergeCell ref="A13:I13"/>
    <mergeCell ref="J13:K13"/>
    <mergeCell ref="A14:I14"/>
    <mergeCell ref="J14:K14"/>
    <mergeCell ref="A15:I15"/>
    <mergeCell ref="J15:K15"/>
    <mergeCell ref="A16:I16"/>
    <mergeCell ref="J16:K16"/>
    <mergeCell ref="A17:I17"/>
    <mergeCell ref="J17:K17"/>
    <mergeCell ref="A18:I18"/>
    <mergeCell ref="J18:K18"/>
    <mergeCell ref="A19:I19"/>
    <mergeCell ref="J19:K19"/>
    <mergeCell ref="A20:I20"/>
    <mergeCell ref="J20:K20"/>
    <mergeCell ref="A22:I22"/>
    <mergeCell ref="J22:K22"/>
    <mergeCell ref="A23:I23"/>
    <mergeCell ref="J23:K23"/>
    <mergeCell ref="A24:I24"/>
    <mergeCell ref="J24:K24"/>
    <mergeCell ref="N24:Q24"/>
    <mergeCell ref="A25:I25"/>
    <mergeCell ref="J25:K25"/>
    <mergeCell ref="A26:I26"/>
    <mergeCell ref="J26:K26"/>
    <mergeCell ref="A27:I27"/>
    <mergeCell ref="J27:K27"/>
    <mergeCell ref="A28:I28"/>
    <mergeCell ref="J28:K28"/>
    <mergeCell ref="L28:N28"/>
    <mergeCell ref="A29:I29"/>
    <mergeCell ref="J29:K29"/>
    <mergeCell ref="A30:I30"/>
    <mergeCell ref="J30:K30"/>
    <mergeCell ref="A31:I31"/>
    <mergeCell ref="J31:K31"/>
    <mergeCell ref="A32:I32"/>
    <mergeCell ref="J32:K32"/>
    <mergeCell ref="A33:I33"/>
    <mergeCell ref="J33:K33"/>
    <mergeCell ref="A34:I34"/>
    <mergeCell ref="J34:K34"/>
    <mergeCell ref="A35:I35"/>
    <mergeCell ref="J35:K35"/>
    <mergeCell ref="A36:I36"/>
    <mergeCell ref="J36:K36"/>
    <mergeCell ref="A37:I37"/>
    <mergeCell ref="J37:K37"/>
    <mergeCell ref="A39:I39"/>
    <mergeCell ref="J39:K39"/>
    <mergeCell ref="L39:M39"/>
    <mergeCell ref="A40:I40"/>
    <mergeCell ref="J40:K40"/>
    <mergeCell ref="A45:I45"/>
    <mergeCell ref="J45:K45"/>
    <mergeCell ref="A46:I46"/>
    <mergeCell ref="J46:K46"/>
    <mergeCell ref="A41:I41"/>
    <mergeCell ref="J41:K41"/>
    <mergeCell ref="A42:I42"/>
    <mergeCell ref="J42:K42"/>
    <mergeCell ref="A44:I44"/>
    <mergeCell ref="J44:K44"/>
  </mergeCells>
  <printOptions/>
  <pageMargins left="0.984251968503937" right="0.2362204724409449" top="0.1968503937007874" bottom="0.2362204724409449" header="0.15748031496062992" footer="0.15748031496062992"/>
  <pageSetup horizontalDpi="600" verticalDpi="600" orientation="portrait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Q49"/>
  <sheetViews>
    <sheetView showGridLines="0" zoomScalePageLayoutView="0" workbookViewId="0" topLeftCell="A1">
      <selection activeCell="A10" sqref="A10:K11"/>
    </sheetView>
  </sheetViews>
  <sheetFormatPr defaultColWidth="9.140625" defaultRowHeight="15"/>
  <cols>
    <col min="1" max="1" width="10.00390625" style="2" customWidth="1"/>
    <col min="2" max="5" width="9.140625" style="2" customWidth="1"/>
    <col min="6" max="6" width="9.28125" style="2" bestFit="1" customWidth="1"/>
    <col min="7" max="7" width="10.8515625" style="2" bestFit="1" customWidth="1"/>
    <col min="8" max="8" width="9.8515625" style="2" customWidth="1"/>
    <col min="9" max="9" width="17.00390625" style="2" customWidth="1"/>
    <col min="10" max="10" width="9.140625" style="2" customWidth="1"/>
    <col min="11" max="11" width="23.57421875" style="2" customWidth="1"/>
    <col min="12" max="16384" width="9.140625" style="2" customWidth="1"/>
  </cols>
  <sheetData>
    <row r="6" spans="1:11" ht="15.75">
      <c r="A6" s="15" t="s">
        <v>1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5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5.75">
      <c r="A8" s="16" t="s">
        <v>0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5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5.75">
      <c r="A10" s="15" t="s">
        <v>52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5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23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1" customFormat="1" ht="19.5" thickBot="1">
      <c r="A13" s="17" t="s">
        <v>53</v>
      </c>
      <c r="B13" s="17"/>
      <c r="C13" s="17"/>
      <c r="D13" s="17"/>
      <c r="E13" s="17"/>
      <c r="F13" s="17"/>
      <c r="G13" s="17"/>
      <c r="H13" s="17"/>
      <c r="I13" s="17"/>
      <c r="J13" s="18">
        <f>'FLUXO CAIXA AGO'!J41:K41</f>
        <v>3516552.89</v>
      </c>
      <c r="K13" s="18"/>
    </row>
    <row r="14" spans="1:11" s="1" customFormat="1" ht="19.5" thickTop="1">
      <c r="A14" s="28"/>
      <c r="B14" s="28"/>
      <c r="C14" s="28"/>
      <c r="D14" s="28"/>
      <c r="E14" s="28"/>
      <c r="F14" s="28"/>
      <c r="G14" s="28"/>
      <c r="H14" s="28"/>
      <c r="I14" s="28"/>
      <c r="J14" s="21"/>
      <c r="K14" s="21"/>
    </row>
    <row r="15" spans="1:11" s="1" customFormat="1" ht="18.75">
      <c r="A15" s="23" t="s">
        <v>7</v>
      </c>
      <c r="B15" s="23"/>
      <c r="C15" s="23"/>
      <c r="D15" s="23"/>
      <c r="E15" s="23"/>
      <c r="F15" s="23"/>
      <c r="G15" s="23"/>
      <c r="H15" s="23"/>
      <c r="I15" s="23"/>
      <c r="J15" s="22"/>
      <c r="K15" s="22"/>
    </row>
    <row r="16" spans="1:11" s="7" customFormat="1" ht="18.75">
      <c r="A16" s="20" t="s">
        <v>2</v>
      </c>
      <c r="B16" s="20"/>
      <c r="C16" s="20"/>
      <c r="D16" s="20"/>
      <c r="E16" s="20"/>
      <c r="F16" s="20"/>
      <c r="G16" s="20"/>
      <c r="H16" s="20"/>
      <c r="I16" s="20"/>
      <c r="J16" s="19">
        <v>1064916.59</v>
      </c>
      <c r="K16" s="19"/>
    </row>
    <row r="17" spans="1:11" s="7" customFormat="1" ht="18.75">
      <c r="A17" s="20" t="s">
        <v>3</v>
      </c>
      <c r="B17" s="20"/>
      <c r="C17" s="20"/>
      <c r="D17" s="20"/>
      <c r="E17" s="20"/>
      <c r="F17" s="20"/>
      <c r="G17" s="20"/>
      <c r="H17" s="20"/>
      <c r="I17" s="20"/>
      <c r="J17" s="19">
        <v>61243.93</v>
      </c>
      <c r="K17" s="19"/>
    </row>
    <row r="18" spans="1:11" s="7" customFormat="1" ht="18.75">
      <c r="A18" s="20" t="s">
        <v>4</v>
      </c>
      <c r="B18" s="20"/>
      <c r="C18" s="20"/>
      <c r="D18" s="20"/>
      <c r="E18" s="20"/>
      <c r="F18" s="20"/>
      <c r="G18" s="20"/>
      <c r="H18" s="20"/>
      <c r="I18" s="20"/>
      <c r="J18" s="19">
        <v>0</v>
      </c>
      <c r="K18" s="19"/>
    </row>
    <row r="19" spans="1:11" s="7" customFormat="1" ht="18.75">
      <c r="A19" s="20" t="s">
        <v>5</v>
      </c>
      <c r="B19" s="20"/>
      <c r="C19" s="20"/>
      <c r="D19" s="20"/>
      <c r="E19" s="20"/>
      <c r="F19" s="20"/>
      <c r="G19" s="20"/>
      <c r="H19" s="20"/>
      <c r="I19" s="20"/>
      <c r="J19" s="19">
        <v>7427.07</v>
      </c>
      <c r="K19" s="19"/>
    </row>
    <row r="20" spans="1:11" s="7" customFormat="1" ht="18.75">
      <c r="A20" s="20" t="s">
        <v>6</v>
      </c>
      <c r="B20" s="20"/>
      <c r="C20" s="20"/>
      <c r="D20" s="20"/>
      <c r="E20" s="20"/>
      <c r="F20" s="20"/>
      <c r="G20" s="20"/>
      <c r="H20" s="20"/>
      <c r="I20" s="20"/>
      <c r="J20" s="19">
        <v>4774.41</v>
      </c>
      <c r="K20" s="19"/>
    </row>
    <row r="21" spans="1:11" s="7" customFormat="1" ht="18.75">
      <c r="A21" s="8"/>
      <c r="B21" s="8"/>
      <c r="C21" s="8"/>
      <c r="D21" s="8"/>
      <c r="E21" s="8"/>
      <c r="F21" s="8"/>
      <c r="G21" s="8"/>
      <c r="H21" s="8"/>
      <c r="I21" s="8"/>
      <c r="J21" s="9"/>
      <c r="K21" s="9"/>
    </row>
    <row r="22" spans="1:11" s="1" customFormat="1" ht="19.5" thickBot="1">
      <c r="A22" s="17" t="s">
        <v>20</v>
      </c>
      <c r="B22" s="17"/>
      <c r="C22" s="17"/>
      <c r="D22" s="17"/>
      <c r="E22" s="17"/>
      <c r="F22" s="17"/>
      <c r="G22" s="17"/>
      <c r="H22" s="17"/>
      <c r="I22" s="17"/>
      <c r="J22" s="30">
        <f>SUM(J16:K20)</f>
        <v>1138362</v>
      </c>
      <c r="K22" s="30"/>
    </row>
    <row r="23" spans="1:11" s="1" customFormat="1" ht="20.25" thickBot="1" thickTop="1">
      <c r="A23" s="28"/>
      <c r="B23" s="28"/>
      <c r="C23" s="28"/>
      <c r="D23" s="28"/>
      <c r="E23" s="28"/>
      <c r="F23" s="28"/>
      <c r="G23" s="28"/>
      <c r="H23" s="28"/>
      <c r="I23" s="28"/>
      <c r="J23" s="29"/>
      <c r="K23" s="29"/>
    </row>
    <row r="24" spans="1:17" s="1" customFormat="1" ht="19.5" thickTop="1">
      <c r="A24" s="17" t="s">
        <v>21</v>
      </c>
      <c r="B24" s="17"/>
      <c r="C24" s="17"/>
      <c r="D24" s="17"/>
      <c r="E24" s="17"/>
      <c r="F24" s="17"/>
      <c r="G24" s="17"/>
      <c r="H24" s="17"/>
      <c r="I24" s="17"/>
      <c r="J24" s="37">
        <f>J13+J22</f>
        <v>4654914.890000001</v>
      </c>
      <c r="K24" s="37"/>
      <c r="N24" s="38"/>
      <c r="O24" s="25"/>
      <c r="P24" s="25"/>
      <c r="Q24" s="25"/>
    </row>
    <row r="25" spans="1:11" s="1" customFormat="1" ht="18.75">
      <c r="A25" s="28"/>
      <c r="B25" s="28"/>
      <c r="C25" s="28"/>
      <c r="D25" s="28"/>
      <c r="E25" s="28"/>
      <c r="F25" s="28"/>
      <c r="G25" s="28"/>
      <c r="H25" s="28"/>
      <c r="I25" s="28"/>
      <c r="J25" s="34"/>
      <c r="K25" s="34"/>
    </row>
    <row r="26" spans="1:11" s="1" customFormat="1" ht="18.75">
      <c r="A26" s="17" t="s">
        <v>8</v>
      </c>
      <c r="B26" s="17"/>
      <c r="C26" s="17"/>
      <c r="D26" s="17"/>
      <c r="E26" s="17"/>
      <c r="F26" s="17"/>
      <c r="G26" s="17"/>
      <c r="H26" s="17"/>
      <c r="I26" s="17"/>
      <c r="J26" s="34"/>
      <c r="K26" s="34"/>
    </row>
    <row r="27" spans="1:11" s="1" customFormat="1" ht="18.75">
      <c r="A27" s="26" t="s">
        <v>9</v>
      </c>
      <c r="B27" s="26"/>
      <c r="C27" s="26"/>
      <c r="D27" s="26"/>
      <c r="E27" s="26"/>
      <c r="F27" s="26"/>
      <c r="G27" s="26"/>
      <c r="H27" s="26"/>
      <c r="I27" s="26"/>
      <c r="J27" s="27">
        <v>28489.56</v>
      </c>
      <c r="K27" s="27"/>
    </row>
    <row r="28" spans="1:14" s="1" customFormat="1" ht="18.75">
      <c r="A28" s="26" t="s">
        <v>10</v>
      </c>
      <c r="B28" s="26"/>
      <c r="C28" s="26"/>
      <c r="D28" s="26"/>
      <c r="E28" s="26"/>
      <c r="F28" s="26"/>
      <c r="G28" s="26"/>
      <c r="H28" s="26"/>
      <c r="I28" s="26"/>
      <c r="J28" s="27">
        <v>43490.98</v>
      </c>
      <c r="K28" s="27"/>
      <c r="L28" s="24"/>
      <c r="M28" s="25"/>
      <c r="N28" s="25"/>
    </row>
    <row r="29" spans="1:11" s="1" customFormat="1" ht="18.75">
      <c r="A29" s="26" t="s">
        <v>11</v>
      </c>
      <c r="B29" s="26"/>
      <c r="C29" s="26"/>
      <c r="D29" s="26"/>
      <c r="E29" s="26"/>
      <c r="F29" s="26"/>
      <c r="G29" s="26"/>
      <c r="H29" s="26"/>
      <c r="I29" s="26"/>
      <c r="J29" s="27">
        <v>203297.51</v>
      </c>
      <c r="K29" s="27"/>
    </row>
    <row r="30" spans="1:11" s="1" customFormat="1" ht="18.75">
      <c r="A30" s="26" t="s">
        <v>12</v>
      </c>
      <c r="B30" s="26"/>
      <c r="C30" s="26"/>
      <c r="D30" s="26"/>
      <c r="E30" s="26"/>
      <c r="F30" s="26"/>
      <c r="G30" s="26"/>
      <c r="H30" s="26"/>
      <c r="I30" s="26"/>
      <c r="J30" s="27">
        <v>24370.91</v>
      </c>
      <c r="K30" s="27"/>
    </row>
    <row r="31" spans="1:11" s="1" customFormat="1" ht="18.75">
      <c r="A31" s="26" t="s">
        <v>13</v>
      </c>
      <c r="B31" s="26"/>
      <c r="C31" s="26"/>
      <c r="D31" s="26"/>
      <c r="E31" s="26"/>
      <c r="F31" s="26"/>
      <c r="G31" s="26"/>
      <c r="H31" s="26"/>
      <c r="I31" s="26"/>
      <c r="J31" s="27">
        <v>254096.44</v>
      </c>
      <c r="K31" s="27"/>
    </row>
    <row r="32" spans="1:11" s="1" customFormat="1" ht="18.75">
      <c r="A32" s="26" t="s">
        <v>14</v>
      </c>
      <c r="B32" s="26"/>
      <c r="C32" s="26"/>
      <c r="D32" s="26"/>
      <c r="E32" s="26"/>
      <c r="F32" s="26"/>
      <c r="G32" s="26"/>
      <c r="H32" s="26"/>
      <c r="I32" s="26"/>
      <c r="J32" s="27">
        <v>131313.53</v>
      </c>
      <c r="K32" s="27"/>
    </row>
    <row r="33" spans="1:11" s="1" customFormat="1" ht="18.75">
      <c r="A33" s="26" t="s">
        <v>15</v>
      </c>
      <c r="B33" s="26"/>
      <c r="C33" s="26"/>
      <c r="D33" s="26"/>
      <c r="E33" s="26"/>
      <c r="F33" s="26"/>
      <c r="G33" s="26"/>
      <c r="H33" s="26"/>
      <c r="I33" s="26"/>
      <c r="J33" s="27">
        <v>27019.93</v>
      </c>
      <c r="K33" s="27"/>
    </row>
    <row r="34" spans="1:11" s="1" customFormat="1" ht="18.75">
      <c r="A34" s="26" t="s">
        <v>16</v>
      </c>
      <c r="B34" s="26"/>
      <c r="C34" s="26"/>
      <c r="D34" s="26"/>
      <c r="E34" s="26"/>
      <c r="F34" s="26"/>
      <c r="G34" s="26"/>
      <c r="H34" s="26"/>
      <c r="I34" s="26"/>
      <c r="J34" s="27">
        <v>1279.52</v>
      </c>
      <c r="K34" s="27"/>
    </row>
    <row r="35" spans="1:11" s="1" customFormat="1" ht="18.75">
      <c r="A35" s="26" t="s">
        <v>17</v>
      </c>
      <c r="B35" s="26"/>
      <c r="C35" s="26"/>
      <c r="D35" s="26"/>
      <c r="E35" s="26"/>
      <c r="F35" s="26"/>
      <c r="G35" s="26"/>
      <c r="H35" s="26"/>
      <c r="I35" s="26"/>
      <c r="J35" s="27">
        <v>980.2</v>
      </c>
      <c r="K35" s="27"/>
    </row>
    <row r="36" spans="1:11" s="1" customFormat="1" ht="18.75">
      <c r="A36" s="26" t="s">
        <v>18</v>
      </c>
      <c r="B36" s="26"/>
      <c r="C36" s="26"/>
      <c r="D36" s="26"/>
      <c r="E36" s="26"/>
      <c r="F36" s="26"/>
      <c r="G36" s="26"/>
      <c r="H36" s="26"/>
      <c r="I36" s="26"/>
      <c r="J36" s="27">
        <v>244224.06</v>
      </c>
      <c r="K36" s="27"/>
    </row>
    <row r="37" spans="1:11" s="1" customFormat="1" ht="18.75">
      <c r="A37" s="26" t="s">
        <v>19</v>
      </c>
      <c r="B37" s="26"/>
      <c r="C37" s="26"/>
      <c r="D37" s="26"/>
      <c r="E37" s="26"/>
      <c r="F37" s="26"/>
      <c r="G37" s="26"/>
      <c r="H37" s="26"/>
      <c r="I37" s="26"/>
      <c r="J37" s="27">
        <v>13274</v>
      </c>
      <c r="K37" s="27"/>
    </row>
    <row r="38" spans="1:11" s="1" customFormat="1" ht="18.75">
      <c r="A38" s="10"/>
      <c r="B38" s="10"/>
      <c r="C38" s="10"/>
      <c r="D38" s="10"/>
      <c r="E38" s="10"/>
      <c r="F38" s="10"/>
      <c r="G38" s="10"/>
      <c r="H38" s="10"/>
      <c r="I38" s="10"/>
      <c r="J38" s="11"/>
      <c r="K38" s="11"/>
    </row>
    <row r="39" spans="1:13" s="1" customFormat="1" ht="19.5" thickBot="1">
      <c r="A39" s="17" t="s">
        <v>22</v>
      </c>
      <c r="B39" s="17"/>
      <c r="C39" s="17"/>
      <c r="D39" s="17"/>
      <c r="E39" s="17"/>
      <c r="F39" s="17"/>
      <c r="G39" s="17"/>
      <c r="H39" s="17"/>
      <c r="I39" s="17"/>
      <c r="J39" s="18">
        <f>SUM(J27:K37)</f>
        <v>971836.6400000001</v>
      </c>
      <c r="K39" s="18"/>
      <c r="L39" s="40"/>
      <c r="M39" s="40"/>
    </row>
    <row r="40" spans="1:11" s="1" customFormat="1" ht="20.25" thickBot="1" thickTop="1">
      <c r="A40" s="28"/>
      <c r="B40" s="28"/>
      <c r="C40" s="28"/>
      <c r="D40" s="28"/>
      <c r="E40" s="28"/>
      <c r="F40" s="28"/>
      <c r="G40" s="28"/>
      <c r="H40" s="28"/>
      <c r="I40" s="28"/>
      <c r="J40" s="35"/>
      <c r="K40" s="35"/>
    </row>
    <row r="41" spans="1:11" s="1" customFormat="1" ht="19.5" thickTop="1">
      <c r="A41" s="17" t="s">
        <v>23</v>
      </c>
      <c r="B41" s="17"/>
      <c r="C41" s="17"/>
      <c r="D41" s="17"/>
      <c r="E41" s="17"/>
      <c r="F41" s="17"/>
      <c r="G41" s="17"/>
      <c r="H41" s="17"/>
      <c r="I41" s="17"/>
      <c r="J41" s="22">
        <f>J24-J39</f>
        <v>3683078.2500000005</v>
      </c>
      <c r="K41" s="22"/>
    </row>
    <row r="42" spans="1:11" s="1" customFormat="1" ht="18.75">
      <c r="A42" s="28"/>
      <c r="B42" s="28"/>
      <c r="C42" s="28"/>
      <c r="D42" s="28"/>
      <c r="E42" s="28"/>
      <c r="F42" s="28"/>
      <c r="G42" s="28"/>
      <c r="H42" s="28"/>
      <c r="I42" s="28"/>
      <c r="J42" s="36"/>
      <c r="K42" s="36"/>
    </row>
    <row r="43" spans="1:15" s="1" customFormat="1" ht="18.75">
      <c r="A43" s="12"/>
      <c r="B43" s="12"/>
      <c r="C43" s="12"/>
      <c r="D43" s="12"/>
      <c r="E43" s="12"/>
      <c r="F43" s="12"/>
      <c r="G43" s="12"/>
      <c r="H43" s="12"/>
      <c r="I43" s="12"/>
      <c r="J43" s="5"/>
      <c r="K43" s="5"/>
      <c r="M43" s="6"/>
      <c r="N43" s="3"/>
      <c r="O43" s="3"/>
    </row>
    <row r="44" spans="1:15" s="1" customFormat="1" ht="18.75">
      <c r="A44" s="33" t="s">
        <v>51</v>
      </c>
      <c r="B44" s="33"/>
      <c r="C44" s="33"/>
      <c r="D44" s="33"/>
      <c r="E44" s="33"/>
      <c r="F44" s="33"/>
      <c r="G44" s="33"/>
      <c r="H44" s="33"/>
      <c r="I44" s="33"/>
      <c r="J44" s="27">
        <f>J13</f>
        <v>3516552.89</v>
      </c>
      <c r="K44" s="27"/>
      <c r="M44" s="6"/>
      <c r="N44" s="3"/>
      <c r="O44" s="3"/>
    </row>
    <row r="45" spans="1:15" s="1" customFormat="1" ht="18.75">
      <c r="A45" s="33" t="s">
        <v>54</v>
      </c>
      <c r="B45" s="33"/>
      <c r="C45" s="33"/>
      <c r="D45" s="33"/>
      <c r="E45" s="33"/>
      <c r="F45" s="33"/>
      <c r="G45" s="33"/>
      <c r="H45" s="33"/>
      <c r="I45" s="33"/>
      <c r="J45" s="27">
        <f>J41</f>
        <v>3683078.2500000005</v>
      </c>
      <c r="K45" s="27"/>
      <c r="M45" s="6"/>
      <c r="N45" s="3"/>
      <c r="O45" s="3"/>
    </row>
    <row r="46" spans="1:15" s="1" customFormat="1" ht="18.75">
      <c r="A46" s="33" t="s">
        <v>24</v>
      </c>
      <c r="B46" s="33"/>
      <c r="C46" s="33"/>
      <c r="D46" s="33"/>
      <c r="E46" s="33"/>
      <c r="F46" s="33"/>
      <c r="G46" s="33"/>
      <c r="H46" s="33"/>
      <c r="I46" s="33"/>
      <c r="J46" s="27">
        <f>J45-J44</f>
        <v>166525.36000000034</v>
      </c>
      <c r="K46" s="27"/>
      <c r="M46" s="6"/>
      <c r="N46" s="3"/>
      <c r="O46" s="3"/>
    </row>
    <row r="47" spans="1:15" s="1" customFormat="1" ht="18.75">
      <c r="A47" s="13"/>
      <c r="B47" s="13"/>
      <c r="C47" s="13"/>
      <c r="D47" s="13"/>
      <c r="E47" s="13"/>
      <c r="F47" s="13"/>
      <c r="G47" s="13"/>
      <c r="H47" s="14"/>
      <c r="I47" s="14"/>
      <c r="J47" s="5"/>
      <c r="K47" s="5"/>
      <c r="M47" s="6"/>
      <c r="N47" s="3"/>
      <c r="O47" s="3"/>
    </row>
    <row r="48" spans="1:15" s="1" customFormat="1" ht="18.75">
      <c r="A48" s="13"/>
      <c r="B48" s="13"/>
      <c r="C48" s="13"/>
      <c r="D48" s="13"/>
      <c r="E48" s="13"/>
      <c r="F48" s="13"/>
      <c r="G48" s="13"/>
      <c r="H48" s="14"/>
      <c r="I48" s="14"/>
      <c r="J48" s="5"/>
      <c r="K48" s="5"/>
      <c r="M48" s="6"/>
      <c r="N48" s="3"/>
      <c r="O48" s="3"/>
    </row>
    <row r="49" spans="1:15" s="1" customFormat="1" ht="18.75">
      <c r="A49" s="13"/>
      <c r="B49" s="13"/>
      <c r="C49" s="13"/>
      <c r="D49" s="13"/>
      <c r="E49" s="13"/>
      <c r="F49" s="13"/>
      <c r="G49" s="13"/>
      <c r="H49" s="14"/>
      <c r="I49" s="14"/>
      <c r="J49" s="5"/>
      <c r="K49" s="5"/>
      <c r="M49" s="6"/>
      <c r="N49" s="3"/>
      <c r="O49" s="3"/>
    </row>
  </sheetData>
  <sheetProtection/>
  <mergeCells count="68">
    <mergeCell ref="A6:K7"/>
    <mergeCell ref="A8:K9"/>
    <mergeCell ref="A10:K11"/>
    <mergeCell ref="A13:I13"/>
    <mergeCell ref="J13:K13"/>
    <mergeCell ref="A14:I14"/>
    <mergeCell ref="J14:K14"/>
    <mergeCell ref="A15:I15"/>
    <mergeCell ref="J15:K15"/>
    <mergeCell ref="A16:I16"/>
    <mergeCell ref="J16:K16"/>
    <mergeCell ref="A17:I17"/>
    <mergeCell ref="J17:K17"/>
    <mergeCell ref="A18:I18"/>
    <mergeCell ref="J18:K18"/>
    <mergeCell ref="A19:I19"/>
    <mergeCell ref="J19:K19"/>
    <mergeCell ref="A20:I20"/>
    <mergeCell ref="J20:K20"/>
    <mergeCell ref="A22:I22"/>
    <mergeCell ref="J22:K22"/>
    <mergeCell ref="A23:I23"/>
    <mergeCell ref="J23:K23"/>
    <mergeCell ref="A24:I24"/>
    <mergeCell ref="J24:K24"/>
    <mergeCell ref="N24:Q24"/>
    <mergeCell ref="A25:I25"/>
    <mergeCell ref="J25:K25"/>
    <mergeCell ref="A26:I26"/>
    <mergeCell ref="J26:K26"/>
    <mergeCell ref="A27:I27"/>
    <mergeCell ref="J27:K27"/>
    <mergeCell ref="A28:I28"/>
    <mergeCell ref="J28:K28"/>
    <mergeCell ref="L28:N28"/>
    <mergeCell ref="A29:I29"/>
    <mergeCell ref="J29:K29"/>
    <mergeCell ref="A30:I30"/>
    <mergeCell ref="J30:K30"/>
    <mergeCell ref="A31:I31"/>
    <mergeCell ref="J31:K31"/>
    <mergeCell ref="A32:I32"/>
    <mergeCell ref="J32:K32"/>
    <mergeCell ref="A33:I33"/>
    <mergeCell ref="J33:K33"/>
    <mergeCell ref="A34:I34"/>
    <mergeCell ref="J34:K34"/>
    <mergeCell ref="A35:I35"/>
    <mergeCell ref="J35:K35"/>
    <mergeCell ref="A36:I36"/>
    <mergeCell ref="J36:K36"/>
    <mergeCell ref="A37:I37"/>
    <mergeCell ref="J37:K37"/>
    <mergeCell ref="A39:I39"/>
    <mergeCell ref="J39:K39"/>
    <mergeCell ref="L39:M39"/>
    <mergeCell ref="A40:I40"/>
    <mergeCell ref="J40:K40"/>
    <mergeCell ref="A45:I45"/>
    <mergeCell ref="J45:K45"/>
    <mergeCell ref="A46:I46"/>
    <mergeCell ref="J46:K46"/>
    <mergeCell ref="A41:I41"/>
    <mergeCell ref="J41:K41"/>
    <mergeCell ref="A42:I42"/>
    <mergeCell ref="J42:K42"/>
    <mergeCell ref="A44:I44"/>
    <mergeCell ref="J44:K44"/>
  </mergeCells>
  <printOptions/>
  <pageMargins left="0.984251968503937" right="0.2362204724409449" top="0.1968503937007874" bottom="0.2362204724409449" header="0.15748031496062992" footer="0.15748031496062992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Reginaldo Adami Janoni</cp:lastModifiedBy>
  <cp:lastPrinted>2020-01-12T17:02:29Z</cp:lastPrinted>
  <dcterms:created xsi:type="dcterms:W3CDTF">2008-09-10T14:04:37Z</dcterms:created>
  <dcterms:modified xsi:type="dcterms:W3CDTF">2020-05-24T19:03:16Z</dcterms:modified>
  <cp:category/>
  <cp:version/>
  <cp:contentType/>
  <cp:contentStatus/>
</cp:coreProperties>
</file>