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OUNDELAY\Financeiro\CONTROLES FINANCEIROS E CONTÁBEIS 2022\16. PORTAL TRANSPARÊNCIA (SITE)\4 FLUXO CAIXA\"/>
    </mc:Choice>
  </mc:AlternateContent>
  <bookViews>
    <workbookView xWindow="120" yWindow="45" windowWidth="15480" windowHeight="11640" firstSheet="7" activeTab="11"/>
  </bookViews>
  <sheets>
    <sheet name="FLUXO CAIXA JAN" sheetId="38" r:id="rId1"/>
    <sheet name="FLUXO CAIXA FEV" sheetId="39" r:id="rId2"/>
    <sheet name="FLUXO CAIXA MAR" sheetId="40" r:id="rId3"/>
    <sheet name="FLUXO CAIXA ABR" sheetId="42" r:id="rId4"/>
    <sheet name="FLUXO CAIXA MAI" sheetId="43" r:id="rId5"/>
    <sheet name="FLUXO CAIXA JUN" sheetId="44" r:id="rId6"/>
    <sheet name="FLUXO CAIXA JUL" sheetId="45" r:id="rId7"/>
    <sheet name="FLUXO CAIXA AGO" sheetId="46" r:id="rId8"/>
    <sheet name="FLUXO CAIXA SET" sheetId="47" r:id="rId9"/>
    <sheet name="FLUXO CAIXA OUT" sheetId="48" r:id="rId10"/>
    <sheet name="FLUXO CAIXA NOV" sheetId="49" r:id="rId11"/>
    <sheet name="ACUMULADO" sheetId="34" r:id="rId12"/>
  </sheets>
  <externalReferences>
    <externalReference r:id="rId13"/>
  </externalReferences>
  <definedNames>
    <definedName name="___bdf337" localSheetId="3">'[1]BD DESPESAS'!#REF!</definedName>
    <definedName name="___bdf337" localSheetId="7">'[1]BD DESPESAS'!#REF!</definedName>
    <definedName name="___bdf337" localSheetId="6">'[1]BD DESPESAS'!#REF!</definedName>
    <definedName name="___bdf337" localSheetId="5">'[1]BD DESPESAS'!#REF!</definedName>
    <definedName name="___bdf337" localSheetId="4">'[1]BD DESPESAS'!#REF!</definedName>
    <definedName name="___bdf337" localSheetId="2">'[1]BD DESPESAS'!#REF!</definedName>
    <definedName name="___bdf337" localSheetId="10">'[1]BD DESPESAS'!#REF!</definedName>
    <definedName name="___bdf337" localSheetId="9">'[1]BD DESPESAS'!#REF!</definedName>
    <definedName name="___bdf337" localSheetId="8">'[1]BD DESPESAS'!#REF!</definedName>
    <definedName name="___bdf337">'[1]BD DESPESAS'!#REF!</definedName>
    <definedName name="__bdf337" localSheetId="3">#REF!</definedName>
    <definedName name="__bdf337" localSheetId="7">#REF!</definedName>
    <definedName name="__bdf337" localSheetId="6">#REF!</definedName>
    <definedName name="__bdf337" localSheetId="5">#REF!</definedName>
    <definedName name="__bdf337" localSheetId="4">#REF!</definedName>
    <definedName name="__bdf337" localSheetId="2">#REF!</definedName>
    <definedName name="__bdf337" localSheetId="10">#REF!</definedName>
    <definedName name="__bdf337" localSheetId="9">#REF!</definedName>
    <definedName name="__bdf337" localSheetId="8">#REF!</definedName>
    <definedName name="__bdf337">#REF!</definedName>
    <definedName name="_bdf337" localSheetId="3">#REF!</definedName>
    <definedName name="_bdf337" localSheetId="7">#REF!</definedName>
    <definedName name="_bdf337" localSheetId="6">#REF!</definedName>
    <definedName name="_bdf337" localSheetId="5">#REF!</definedName>
    <definedName name="_bdf337" localSheetId="4">#REF!</definedName>
    <definedName name="_bdf337" localSheetId="2">#REF!</definedName>
    <definedName name="_bdf337" localSheetId="10">#REF!</definedName>
    <definedName name="_bdf337" localSheetId="9">#REF!</definedName>
    <definedName name="_bdf337" localSheetId="8">#REF!</definedName>
    <definedName name="_bdf337">#REF!</definedName>
    <definedName name="_xlnm.Print_Area" localSheetId="11">ACUMULADO!$B$1:$M$63</definedName>
    <definedName name="_xlnm.Print_Area" localSheetId="3">'FLUXO CAIXA ABR'!$B$1:$M$62</definedName>
    <definedName name="_xlnm.Print_Area" localSheetId="7">'FLUXO CAIXA AGO'!$B$1:$M$62</definedName>
    <definedName name="_xlnm.Print_Area" localSheetId="1">'FLUXO CAIXA FEV'!$B$1:$M$62</definedName>
    <definedName name="_xlnm.Print_Area" localSheetId="0">'FLUXO CAIXA JAN'!$B$1:$M$62</definedName>
    <definedName name="_xlnm.Print_Area" localSheetId="6">'FLUXO CAIXA JUL'!$B$1:$M$62</definedName>
    <definedName name="_xlnm.Print_Area" localSheetId="5">'FLUXO CAIXA JUN'!$B$1:$M$62</definedName>
    <definedName name="_xlnm.Print_Area" localSheetId="4">'FLUXO CAIXA MAI'!$B$1:$M$62</definedName>
    <definedName name="_xlnm.Print_Area" localSheetId="2">'FLUXO CAIXA MAR'!$B$1:$M$62</definedName>
    <definedName name="_xlnm.Print_Area" localSheetId="10">'FLUXO CAIXA NOV'!$B$1:$M$63</definedName>
    <definedName name="_xlnm.Print_Area" localSheetId="9">'FLUXO CAIXA OUT'!$B$1:$M$63</definedName>
    <definedName name="_xlnm.Print_Area" localSheetId="8">'FLUXO CAIXA SET'!$B$1:$M$62</definedName>
    <definedName name="bbbbb" localSheetId="3">#REF!</definedName>
    <definedName name="bbbbb" localSheetId="7">#REF!</definedName>
    <definedName name="bbbbb" localSheetId="6">#REF!</definedName>
    <definedName name="bbbbb" localSheetId="5">#REF!</definedName>
    <definedName name="bbbbb" localSheetId="4">#REF!</definedName>
    <definedName name="bbbbb" localSheetId="2">#REF!</definedName>
    <definedName name="bbbbb" localSheetId="10">#REF!</definedName>
    <definedName name="bbbbb" localSheetId="9">#REF!</definedName>
    <definedName name="bbbbb" localSheetId="8">#REF!</definedName>
    <definedName name="bbbbb">#REF!</definedName>
    <definedName name="DDDDD" localSheetId="3">'[1]BD DESPESAS'!#REF!</definedName>
    <definedName name="DDDDD" localSheetId="7">'[1]BD DESPESAS'!#REF!</definedName>
    <definedName name="DDDDD" localSheetId="6">'[1]BD DESPESAS'!#REF!</definedName>
    <definedName name="DDDDD" localSheetId="5">'[1]BD DESPESAS'!#REF!</definedName>
    <definedName name="DDDDD" localSheetId="4">'[1]BD DESPESAS'!#REF!</definedName>
    <definedName name="DDDDD" localSheetId="2">'[1]BD DESPESAS'!#REF!</definedName>
    <definedName name="DDDDD" localSheetId="10">'[1]BD DESPESAS'!#REF!</definedName>
    <definedName name="DDDDD" localSheetId="9">'[1]BD DESPESAS'!#REF!</definedName>
    <definedName name="DDDDD" localSheetId="8">'[1]BD DESPESAS'!#REF!</definedName>
    <definedName name="DDDDD">'[1]BD DESPESAS'!#REF!</definedName>
    <definedName name="NNNNNNNNN" localSheetId="3">#REF!</definedName>
    <definedName name="NNNNNNNNN" localSheetId="7">#REF!</definedName>
    <definedName name="NNNNNNNNN" localSheetId="6">#REF!</definedName>
    <definedName name="NNNNNNNNN" localSheetId="5">#REF!</definedName>
    <definedName name="NNNNNNNNN" localSheetId="4">#REF!</definedName>
    <definedName name="NNNNNNNNN" localSheetId="2">#REF!</definedName>
    <definedName name="NNNNNNNNN" localSheetId="10">#REF!</definedName>
    <definedName name="NNNNNNNNN" localSheetId="9">#REF!</definedName>
    <definedName name="NNNNNNNNN" localSheetId="8">#REF!</definedName>
    <definedName name="NNNNNNNNN">#REF!</definedName>
    <definedName name="sss" localSheetId="3">#REF!</definedName>
    <definedName name="sss" localSheetId="7">#REF!</definedName>
    <definedName name="sss" localSheetId="6">#REF!</definedName>
    <definedName name="sss" localSheetId="5">#REF!</definedName>
    <definedName name="sss" localSheetId="4">#REF!</definedName>
    <definedName name="sss" localSheetId="2">#REF!</definedName>
    <definedName name="sss" localSheetId="10">#REF!</definedName>
    <definedName name="sss" localSheetId="9">#REF!</definedName>
    <definedName name="sss" localSheetId="8">#REF!</definedName>
    <definedName name="sss">#REF!</definedName>
  </definedNames>
  <calcPr calcId="152511"/>
</workbook>
</file>

<file path=xl/calcChain.xml><?xml version="1.0" encoding="utf-8"?>
<calcChain xmlns="http://schemas.openxmlformats.org/spreadsheetml/2006/main">
  <c r="K34" i="34" l="1"/>
  <c r="K33" i="34"/>
  <c r="K32" i="34"/>
  <c r="K31" i="34"/>
  <c r="K30" i="34"/>
  <c r="K29" i="34"/>
  <c r="K28" i="34"/>
  <c r="K27" i="34"/>
  <c r="K26" i="34"/>
  <c r="K25" i="34"/>
  <c r="K24" i="34"/>
  <c r="K23" i="34"/>
  <c r="K22" i="34"/>
  <c r="K17" i="34"/>
  <c r="K16" i="34"/>
  <c r="K15" i="34"/>
  <c r="K14" i="34"/>
  <c r="K38" i="49"/>
  <c r="K48" i="49"/>
  <c r="K35" i="49"/>
  <c r="K52" i="49" s="1"/>
  <c r="K18" i="49"/>
  <c r="K51" i="49" s="1"/>
  <c r="K39" i="49" l="1"/>
  <c r="K53" i="49"/>
  <c r="K40" i="49"/>
  <c r="K41" i="49" s="1"/>
  <c r="K48" i="34"/>
  <c r="K52" i="48"/>
  <c r="K51" i="48"/>
  <c r="K48" i="48"/>
  <c r="K40" i="48"/>
  <c r="K39" i="48"/>
  <c r="K38" i="48"/>
  <c r="K35" i="48"/>
  <c r="K18" i="48"/>
  <c r="K53" i="48" l="1"/>
  <c r="K38" i="47"/>
  <c r="K47" i="47"/>
  <c r="K35" i="47"/>
  <c r="K51" i="47" s="1"/>
  <c r="K18" i="47"/>
  <c r="K50" i="47" s="1"/>
  <c r="K41" i="48" l="1"/>
  <c r="K52" i="47"/>
  <c r="K40" i="47"/>
  <c r="K39" i="47"/>
  <c r="K18" i="34"/>
  <c r="K51" i="34" s="1"/>
  <c r="K38" i="46"/>
  <c r="K47" i="46"/>
  <c r="K35" i="46"/>
  <c r="K51" i="46" s="1"/>
  <c r="K18" i="46"/>
  <c r="K50" i="46" s="1"/>
  <c r="K41" i="47" l="1"/>
  <c r="K39" i="46"/>
  <c r="K52" i="46"/>
  <c r="K40" i="46"/>
  <c r="K41" i="46" s="1"/>
  <c r="K38" i="45"/>
  <c r="K51" i="45"/>
  <c r="K47" i="45"/>
  <c r="K40" i="45"/>
  <c r="K35" i="45"/>
  <c r="K18" i="45"/>
  <c r="K50" i="45" s="1"/>
  <c r="K52" i="45" s="1"/>
  <c r="K39" i="45" l="1"/>
  <c r="K41" i="45" s="1"/>
  <c r="K38" i="44"/>
  <c r="K47" i="44"/>
  <c r="K35" i="44"/>
  <c r="K51" i="44" s="1"/>
  <c r="K18" i="44"/>
  <c r="K50" i="44" s="1"/>
  <c r="K52" i="44" l="1"/>
  <c r="K40" i="44"/>
  <c r="K39" i="44"/>
  <c r="K38" i="43"/>
  <c r="K47" i="43"/>
  <c r="K35" i="43"/>
  <c r="K51" i="43" s="1"/>
  <c r="K18" i="43"/>
  <c r="K50" i="43" s="1"/>
  <c r="K52" i="43" s="1"/>
  <c r="K41" i="44" l="1"/>
  <c r="K40" i="43"/>
  <c r="K39" i="43"/>
  <c r="K38" i="34"/>
  <c r="K38" i="42"/>
  <c r="K47" i="42"/>
  <c r="K35" i="42"/>
  <c r="K51" i="42" s="1"/>
  <c r="K18" i="42"/>
  <c r="K50" i="42" s="1"/>
  <c r="K41" i="43" l="1"/>
  <c r="K52" i="42"/>
  <c r="K40" i="42"/>
  <c r="K39" i="42"/>
  <c r="K38" i="40"/>
  <c r="K47" i="40"/>
  <c r="K35" i="40"/>
  <c r="K51" i="40" s="1"/>
  <c r="K18" i="40"/>
  <c r="K50" i="40" s="1"/>
  <c r="K41" i="42" l="1"/>
  <c r="K52" i="40"/>
  <c r="K40" i="40"/>
  <c r="K39" i="40"/>
  <c r="K41" i="40" l="1"/>
  <c r="K38" i="39"/>
  <c r="K47" i="39"/>
  <c r="K35" i="39"/>
  <c r="K51" i="39" s="1"/>
  <c r="K18" i="39"/>
  <c r="K50" i="39" s="1"/>
  <c r="K52" i="39" l="1"/>
  <c r="K40" i="39"/>
  <c r="K39" i="39"/>
  <c r="K41" i="39" l="1"/>
  <c r="K47" i="38"/>
  <c r="K35" i="38"/>
  <c r="K51" i="38" s="1"/>
  <c r="K18" i="38"/>
  <c r="K50" i="38" s="1"/>
  <c r="K52" i="38" l="1"/>
  <c r="K40" i="38"/>
  <c r="K39" i="38"/>
  <c r="K41" i="38" l="1"/>
  <c r="K35" i="34" l="1"/>
  <c r="K40" i="34" l="1"/>
  <c r="K52" i="34"/>
  <c r="K39" i="34"/>
  <c r="K41" i="34" s="1"/>
  <c r="K53" i="34" l="1"/>
</calcChain>
</file>

<file path=xl/sharedStrings.xml><?xml version="1.0" encoding="utf-8"?>
<sst xmlns="http://schemas.openxmlformats.org/spreadsheetml/2006/main" count="507" uniqueCount="60">
  <si>
    <t>1. Demonstração de Origens Financeiras Recebidas no Mês pela Entidade</t>
  </si>
  <si>
    <t>Total I</t>
  </si>
  <si>
    <t>2. Demonstração das Aplicações do Mês Realizadas pela Entidade</t>
  </si>
  <si>
    <t>Despesas Financeiras</t>
  </si>
  <si>
    <t>Total II</t>
  </si>
  <si>
    <t>3 . Resultado das Receitas e Despesas realizadas no Mês</t>
  </si>
  <si>
    <t>(+) Total das Receitas Recebidas no Mês (Total I)</t>
  </si>
  <si>
    <t>(-) Total das Despesas Realizadas no Mês (Total II)</t>
  </si>
  <si>
    <t>(+) Saldo do Mês Anterior (R$)</t>
  </si>
  <si>
    <t>Natureza dos Gastos</t>
  </si>
  <si>
    <t>Descrição das Origens</t>
  </si>
  <si>
    <t>Despesas Administrativas - Manutenção das Atividades Operacionais</t>
  </si>
  <si>
    <t>CNPJ n.º 01.845.656/0001-78</t>
  </si>
  <si>
    <t>Fluxo de Caixa</t>
  </si>
  <si>
    <t>Associação Cultural de Apoio ao Museu Casa de Portinari</t>
  </si>
  <si>
    <t>Contrato de Gestão n.º 04 / 2021</t>
  </si>
  <si>
    <t>Créditos de Órgão Público - Repasse Contrato de Gestão</t>
  </si>
  <si>
    <t>Outros Créditos - Bilheteria/Loja/Cessão Onerosa Espaço</t>
  </si>
  <si>
    <t>Despesas c/ Água e Esgoto / Energia Elétrica / Telefone / Internet</t>
  </si>
  <si>
    <t>Despesas c/ Obrigações Tributárias - Tributos Retidos e Próprios</t>
  </si>
  <si>
    <t>Bens Permanentes - Ativo Imobilizado (Uso Permitido)</t>
  </si>
  <si>
    <t>Despesas c/ Encargos Sociais s/ Folha - CLT (INSS Retido e Patronal / FGTS / Pis)</t>
  </si>
  <si>
    <t>Despesas c/ Obrigações Tributárias - IRRF e IOF s/ Aplicações Financeiras</t>
  </si>
  <si>
    <t>Despesas c/ Pessoal - Verbas Salariais/Bolsas Estágio/Benefícios/IRRF s/ Folha</t>
  </si>
  <si>
    <t>Despesas c/ Materiais de Consumo (Uso Administrativo/Técnico)</t>
  </si>
  <si>
    <t>Despesas c/ Serviços de Terceiros (Gerais) - Manutenção das Atividades Operacionais</t>
  </si>
  <si>
    <t>Despesas c/ Serviços de Terceiros (Técnicos) - Manutenção das Atividades Operacionais</t>
  </si>
  <si>
    <t>Despesas c/ Atividades Técnicas</t>
  </si>
  <si>
    <t>4. Saldo de Recursos Disponíveis no final do último dia do mês</t>
  </si>
  <si>
    <t>(+) Saldo de Recursos em Contas Aplicações</t>
  </si>
  <si>
    <t>(+) Saldo de Recursos em Contas Correntes</t>
  </si>
  <si>
    <t>(+) Saldo de Recursos em Caixas</t>
  </si>
  <si>
    <t>(=) Saldo Atual</t>
  </si>
  <si>
    <t xml:space="preserve">(=) Saldo </t>
  </si>
  <si>
    <t>5. Variação Financeira</t>
  </si>
  <si>
    <t>Receitas</t>
  </si>
  <si>
    <t>Despesas</t>
  </si>
  <si>
    <t>Créditos de Doações Diversas - Doações de Pessoas Físicas/Jurídicas</t>
  </si>
  <si>
    <t>Créditos de Rendimentos de Aplicações Financeiras (Livre Movimentação e Fundos)</t>
  </si>
  <si>
    <t>Variação Financeira do mês</t>
  </si>
  <si>
    <t>Variação Financeira acumulada</t>
  </si>
  <si>
    <t>Despesas c/ Mercadorias p/ Revenda (Loja)</t>
  </si>
  <si>
    <t>3 . Resultado das Receitas e Despesas realizadas no Período</t>
  </si>
  <si>
    <t>4. Saldo de Recursos Disponíveis no final do último dia do Período</t>
  </si>
  <si>
    <t>2. Demonstração das Aplicações do Período Realizadas pela Entidade</t>
  </si>
  <si>
    <t>1. Demonstração de Origens Financeiras Recebidas no Período pela Entidade</t>
  </si>
  <si>
    <t>Outros Créditos - Bilheteria/Loja/Cessão Onerosa Espaço/PP-Sócios</t>
  </si>
  <si>
    <t>Posição do último dia do mês de: Janeiro - Exercício: 2022</t>
  </si>
  <si>
    <t>Posição do último dia do mês de: Fevereiro - Exercício: 2022</t>
  </si>
  <si>
    <t>Posição do último dia do mês de: Março - Exercício: 2022</t>
  </si>
  <si>
    <t>Posição do último dia do mês de: Abril - Exercício: 2022</t>
  </si>
  <si>
    <t>Posição do último dia do mês de: Maio - Exercício: 2022</t>
  </si>
  <si>
    <t>Posição do último dia do mês de: Junho - Exercício: 2022</t>
  </si>
  <si>
    <t>Posição do último dia do mês de: Julho - Exercício: 2022</t>
  </si>
  <si>
    <t>Posição do último dia do mês de: Agosto - Exercício: 2022</t>
  </si>
  <si>
    <t>Posição do último dia do mês de: Setembro - Exercício: 2022</t>
  </si>
  <si>
    <t>Posição do último dia do mês de: Outubro - Exercício: 2022</t>
  </si>
  <si>
    <t>(+) Numerários em Trânsito</t>
  </si>
  <si>
    <t>Posição do último dia do mês de: Novembro - Exercício: 2022</t>
  </si>
  <si>
    <t>Acumulado: Janeiro a Novembro - Exercício: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</si>
</sst>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b/>
      <i/>
      <sz val="9"/>
      <name val="Calibri"/>
      <family val="2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</font>
    <font>
      <b/>
      <u val="double"/>
      <sz val="14"/>
      <name val="Calibri"/>
      <family val="2"/>
    </font>
    <font>
      <u val="double"/>
      <sz val="12"/>
      <name val="Calibri"/>
      <family val="2"/>
    </font>
    <font>
      <b/>
      <u val="double"/>
      <sz val="12"/>
      <name val="Calibri"/>
      <family val="2"/>
    </font>
    <font>
      <u val="doubleAccounting"/>
      <sz val="12"/>
      <name val="Calibri"/>
      <family val="2"/>
    </font>
    <font>
      <u/>
      <sz val="12"/>
      <color theme="1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rgb="FFFF0000"/>
      <name val="Calibri"/>
      <family val="2"/>
    </font>
    <font>
      <b/>
      <u val="double"/>
      <sz val="14"/>
      <color rgb="FF0000FF"/>
      <name val="Calibri"/>
      <family val="2"/>
    </font>
    <font>
      <b/>
      <u val="double"/>
      <sz val="14"/>
      <color rgb="FFFF0000"/>
      <name val="Calibri"/>
      <family val="2"/>
    </font>
    <font>
      <sz val="10"/>
      <name val="Arial"/>
      <family val="2"/>
    </font>
    <font>
      <b/>
      <sz val="12"/>
      <color rgb="FF0000FF"/>
      <name val="Calibri"/>
      <family val="2"/>
    </font>
    <font>
      <sz val="12"/>
      <color rgb="FF0000FF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/>
  </cellStyleXfs>
  <cellXfs count="139">
    <xf numFmtId="0" fontId="0" fillId="0" borderId="0" xfId="0"/>
    <xf numFmtId="0" fontId="3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0" fontId="4" fillId="0" borderId="0" xfId="0" applyFont="1" applyAlignment="1" applyProtection="1">
      <protection hidden="1"/>
    </xf>
    <xf numFmtId="0" fontId="10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165" fontId="11" fillId="0" borderId="0" xfId="7" applyFont="1" applyFill="1" applyProtection="1">
      <protection hidden="1"/>
    </xf>
    <xf numFmtId="0" fontId="9" fillId="0" borderId="0" xfId="0" applyFont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6" fillId="0" borderId="0" xfId="0" applyFont="1" applyBorder="1" applyProtection="1">
      <protection hidden="1"/>
    </xf>
    <xf numFmtId="165" fontId="3" fillId="0" borderId="0" xfId="4" applyFont="1" applyBorder="1" applyProtection="1">
      <protection hidden="1"/>
    </xf>
    <xf numFmtId="165" fontId="3" fillId="0" borderId="0" xfId="7" applyFont="1" applyBorder="1" applyProtection="1">
      <protection hidden="1"/>
    </xf>
    <xf numFmtId="165" fontId="3" fillId="0" borderId="0" xfId="0" applyNumberFormat="1" applyFont="1" applyBorder="1" applyProtection="1">
      <protection hidden="1"/>
    </xf>
    <xf numFmtId="0" fontId="3" fillId="0" borderId="0" xfId="0" applyFont="1" applyFill="1" applyBorder="1" applyAlignment="1" applyProtection="1">
      <protection hidden="1"/>
    </xf>
    <xf numFmtId="165" fontId="3" fillId="0" borderId="0" xfId="0" applyNumberFormat="1" applyFont="1" applyFill="1" applyBorder="1" applyProtection="1">
      <protection hidden="1"/>
    </xf>
    <xf numFmtId="0" fontId="4" fillId="0" borderId="0" xfId="0" applyFont="1" applyBorder="1" applyAlignment="1" applyProtection="1">
      <protection hidden="1"/>
    </xf>
    <xf numFmtId="0" fontId="4" fillId="0" borderId="0" xfId="0" applyFont="1" applyBorder="1" applyProtection="1"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justify" vertical="justify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164" fontId="3" fillId="0" borderId="0" xfId="1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43" fontId="4" fillId="0" borderId="0" xfId="0" applyNumberFormat="1" applyFont="1" applyBorder="1" applyProtection="1"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164" fontId="3" fillId="0" borderId="0" xfId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justify" vertical="justify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164" fontId="3" fillId="0" borderId="0" xfId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justify" vertical="justify"/>
      <protection hidden="1"/>
    </xf>
    <xf numFmtId="43" fontId="4" fillId="0" borderId="0" xfId="0" applyNumberFormat="1" applyFont="1" applyBorder="1" applyAlignment="1" applyProtection="1">
      <protection hidden="1"/>
    </xf>
    <xf numFmtId="0" fontId="3" fillId="0" borderId="0" xfId="0" applyFont="1" applyBorder="1" applyAlignment="1" applyProtection="1">
      <alignment horizontal="left"/>
      <protection hidden="1"/>
    </xf>
    <xf numFmtId="164" fontId="3" fillId="0" borderId="0" xfId="1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justify" vertical="justify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justify" vertical="justify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164" fontId="3" fillId="0" borderId="0" xfId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164" fontId="3" fillId="0" borderId="0" xfId="1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justify" vertical="justify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justify" vertical="justify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164" fontId="3" fillId="0" borderId="0" xfId="1" applyFont="1" applyBorder="1" applyAlignment="1" applyProtection="1">
      <alignment horizontal="center"/>
      <protection hidden="1"/>
    </xf>
    <xf numFmtId="43" fontId="3" fillId="0" borderId="0" xfId="0" applyNumberFormat="1" applyFont="1" applyBorder="1" applyProtection="1">
      <protection hidden="1"/>
    </xf>
    <xf numFmtId="0" fontId="3" fillId="0" borderId="0" xfId="0" applyFont="1" applyBorder="1" applyAlignment="1" applyProtection="1">
      <alignment horizontal="left"/>
      <protection hidden="1"/>
    </xf>
    <xf numFmtId="164" fontId="3" fillId="0" borderId="0" xfId="1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justify" vertical="justify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justify" vertical="justify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164" fontId="3" fillId="0" borderId="0" xfId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164" fontId="3" fillId="0" borderId="0" xfId="1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justify" vertical="justify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justify" vertical="justify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164" fontId="3" fillId="0" borderId="0" xfId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164" fontId="3" fillId="0" borderId="0" xfId="1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justify" vertical="justify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19" fillId="0" borderId="0" xfId="0" applyFont="1" applyBorder="1" applyAlignment="1" applyProtection="1">
      <protection hidden="1"/>
    </xf>
    <xf numFmtId="0" fontId="20" fillId="0" borderId="0" xfId="0" applyFont="1" applyBorder="1" applyProtection="1"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protection hidden="1"/>
    </xf>
    <xf numFmtId="0" fontId="8" fillId="0" borderId="0" xfId="0" applyFont="1" applyBorder="1" applyProtection="1">
      <protection hidden="1"/>
    </xf>
    <xf numFmtId="43" fontId="15" fillId="0" borderId="0" xfId="0" applyNumberFormat="1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justify" vertical="justify"/>
      <protection hidden="1"/>
    </xf>
    <xf numFmtId="0" fontId="3" fillId="0" borderId="0" xfId="0" applyFont="1" applyBorder="1" applyAlignment="1" applyProtection="1">
      <alignment horizontal="left"/>
      <protection hidden="1"/>
    </xf>
    <xf numFmtId="164" fontId="12" fillId="0" borderId="0" xfId="1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left"/>
      <protection hidden="1"/>
    </xf>
    <xf numFmtId="164" fontId="19" fillId="0" borderId="0" xfId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43" fontId="3" fillId="0" borderId="0" xfId="0" applyNumberFormat="1" applyFont="1" applyBorder="1" applyAlignment="1" applyProtection="1">
      <alignment horizontal="justify" vertical="justify"/>
      <protection hidden="1"/>
    </xf>
    <xf numFmtId="164" fontId="4" fillId="0" borderId="0" xfId="1" applyFont="1" applyBorder="1" applyAlignment="1" applyProtection="1">
      <alignment horizontal="center"/>
      <protection hidden="1"/>
    </xf>
    <xf numFmtId="164" fontId="3" fillId="0" borderId="1" xfId="1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164" fontId="3" fillId="0" borderId="0" xfId="1" applyFont="1" applyBorder="1" applyAlignment="1" applyProtection="1">
      <alignment horizontal="center"/>
      <protection hidden="1"/>
    </xf>
    <xf numFmtId="164" fontId="4" fillId="0" borderId="0" xfId="1" applyFont="1" applyFill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  <protection hidden="1"/>
    </xf>
    <xf numFmtId="164" fontId="12" fillId="0" borderId="0" xfId="1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left"/>
      <protection hidden="1"/>
    </xf>
    <xf numFmtId="164" fontId="15" fillId="0" borderId="0" xfId="1" applyFont="1" applyBorder="1" applyAlignment="1" applyProtection="1">
      <alignment horizontal="center"/>
      <protection hidden="1"/>
    </xf>
    <xf numFmtId="164" fontId="3" fillId="0" borderId="0" xfId="1" quotePrefix="1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164" fontId="3" fillId="0" borderId="1" xfId="1" quotePrefix="1" applyFont="1" applyBorder="1" applyAlignment="1" applyProtection="1">
      <alignment horizontal="center"/>
      <protection hidden="1"/>
    </xf>
    <xf numFmtId="165" fontId="3" fillId="0" borderId="0" xfId="7" applyFont="1" applyProtection="1">
      <protection hidden="1"/>
    </xf>
    <xf numFmtId="165" fontId="3" fillId="0" borderId="0" xfId="7" applyFont="1" applyFill="1" applyBorder="1" applyProtection="1">
      <protection hidden="1"/>
    </xf>
    <xf numFmtId="165" fontId="4" fillId="0" borderId="0" xfId="7" applyFont="1" applyBorder="1" applyProtection="1">
      <protection hidden="1"/>
    </xf>
    <xf numFmtId="165" fontId="15" fillId="0" borderId="0" xfId="7" applyFont="1" applyBorder="1" applyAlignment="1" applyProtection="1">
      <alignment horizontal="right"/>
      <protection hidden="1"/>
    </xf>
    <xf numFmtId="165" fontId="8" fillId="0" borderId="0" xfId="7" applyFont="1" applyProtection="1">
      <protection hidden="1"/>
    </xf>
    <xf numFmtId="165" fontId="20" fillId="0" borderId="0" xfId="7" applyFont="1" applyBorder="1" applyProtection="1">
      <protection hidden="1"/>
    </xf>
  </cellXfs>
  <cellStyles count="10">
    <cellStyle name="Moeda" xfId="1" builtinId="4"/>
    <cellStyle name="Moeda 2" xfId="2"/>
    <cellStyle name="Normal" xfId="0" builtinId="0"/>
    <cellStyle name="Normal 2" xfId="9"/>
    <cellStyle name="Normal 2 2" xfId="3"/>
    <cellStyle name="Separador de milhares 2" xfId="4"/>
    <cellStyle name="Separador de milhares 3" xfId="5"/>
    <cellStyle name="Separador de milhares 3 2" xfId="6"/>
    <cellStyle name="Vírgula" xfId="7" builtinId="3"/>
    <cellStyle name="Vírgula 2" xfId="8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152401</xdr:colOff>
      <xdr:row>0</xdr:row>
      <xdr:rowOff>142875</xdr:rowOff>
    </xdr:from>
    <xdr:to>
      <xdr:col>8</xdr:col>
      <xdr:colOff>607920</xdr:colOff>
      <xdr:row>3</xdr:row>
      <xdr:rowOff>171449</xdr:rowOff>
    </xdr:to>
    <xdr:pic>
      <xdr:nvPicPr>
        <xdr:cNvPr id="2" name="Imagem 1" descr="ACAM - Versão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1" y="142875"/>
          <a:ext cx="2941544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152401</xdr:colOff>
      <xdr:row>0</xdr:row>
      <xdr:rowOff>142875</xdr:rowOff>
    </xdr:from>
    <xdr:to>
      <xdr:col>8</xdr:col>
      <xdr:colOff>607920</xdr:colOff>
      <xdr:row>3</xdr:row>
      <xdr:rowOff>171449</xdr:rowOff>
    </xdr:to>
    <xdr:pic>
      <xdr:nvPicPr>
        <xdr:cNvPr id="2" name="Imagem 1" descr="ACAM - Versão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1" y="142875"/>
          <a:ext cx="2941544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152401</xdr:colOff>
      <xdr:row>0</xdr:row>
      <xdr:rowOff>142875</xdr:rowOff>
    </xdr:from>
    <xdr:to>
      <xdr:col>8</xdr:col>
      <xdr:colOff>607920</xdr:colOff>
      <xdr:row>3</xdr:row>
      <xdr:rowOff>171449</xdr:rowOff>
    </xdr:to>
    <xdr:pic>
      <xdr:nvPicPr>
        <xdr:cNvPr id="2" name="Imagem 1" descr="ACAM - Versão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1" y="142875"/>
          <a:ext cx="2941544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152401</xdr:colOff>
      <xdr:row>0</xdr:row>
      <xdr:rowOff>142875</xdr:rowOff>
    </xdr:from>
    <xdr:to>
      <xdr:col>8</xdr:col>
      <xdr:colOff>607920</xdr:colOff>
      <xdr:row>3</xdr:row>
      <xdr:rowOff>171449</xdr:rowOff>
    </xdr:to>
    <xdr:pic>
      <xdr:nvPicPr>
        <xdr:cNvPr id="2" name="Imagem 1" descr="ACAM - Versão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1" y="142875"/>
          <a:ext cx="2941544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152401</xdr:colOff>
      <xdr:row>0</xdr:row>
      <xdr:rowOff>142875</xdr:rowOff>
    </xdr:from>
    <xdr:to>
      <xdr:col>8</xdr:col>
      <xdr:colOff>607920</xdr:colOff>
      <xdr:row>3</xdr:row>
      <xdr:rowOff>171449</xdr:rowOff>
    </xdr:to>
    <xdr:pic>
      <xdr:nvPicPr>
        <xdr:cNvPr id="2" name="Imagem 1" descr="ACAM - Versão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1" y="142875"/>
          <a:ext cx="2941544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152401</xdr:colOff>
      <xdr:row>0</xdr:row>
      <xdr:rowOff>142875</xdr:rowOff>
    </xdr:from>
    <xdr:to>
      <xdr:col>8</xdr:col>
      <xdr:colOff>607920</xdr:colOff>
      <xdr:row>3</xdr:row>
      <xdr:rowOff>171449</xdr:rowOff>
    </xdr:to>
    <xdr:pic>
      <xdr:nvPicPr>
        <xdr:cNvPr id="2" name="Imagem 1" descr="ACAM - Versão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1" y="142875"/>
          <a:ext cx="2941544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152401</xdr:colOff>
      <xdr:row>0</xdr:row>
      <xdr:rowOff>142875</xdr:rowOff>
    </xdr:from>
    <xdr:to>
      <xdr:col>8</xdr:col>
      <xdr:colOff>607920</xdr:colOff>
      <xdr:row>3</xdr:row>
      <xdr:rowOff>171449</xdr:rowOff>
    </xdr:to>
    <xdr:pic>
      <xdr:nvPicPr>
        <xdr:cNvPr id="2" name="Imagem 1" descr="ACAM - Versão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1" y="142875"/>
          <a:ext cx="2941544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152401</xdr:colOff>
      <xdr:row>0</xdr:row>
      <xdr:rowOff>142875</xdr:rowOff>
    </xdr:from>
    <xdr:to>
      <xdr:col>8</xdr:col>
      <xdr:colOff>607920</xdr:colOff>
      <xdr:row>3</xdr:row>
      <xdr:rowOff>171449</xdr:rowOff>
    </xdr:to>
    <xdr:pic>
      <xdr:nvPicPr>
        <xdr:cNvPr id="2" name="Imagem 1" descr="ACAM - Versão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1" y="142875"/>
          <a:ext cx="2941544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152401</xdr:colOff>
      <xdr:row>0</xdr:row>
      <xdr:rowOff>142875</xdr:rowOff>
    </xdr:from>
    <xdr:to>
      <xdr:col>8</xdr:col>
      <xdr:colOff>607920</xdr:colOff>
      <xdr:row>3</xdr:row>
      <xdr:rowOff>171449</xdr:rowOff>
    </xdr:to>
    <xdr:pic>
      <xdr:nvPicPr>
        <xdr:cNvPr id="2" name="Imagem 1" descr="ACAM - Versão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1" y="142875"/>
          <a:ext cx="2941544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152401</xdr:colOff>
      <xdr:row>0</xdr:row>
      <xdr:rowOff>142875</xdr:rowOff>
    </xdr:from>
    <xdr:to>
      <xdr:col>8</xdr:col>
      <xdr:colOff>607920</xdr:colOff>
      <xdr:row>3</xdr:row>
      <xdr:rowOff>171449</xdr:rowOff>
    </xdr:to>
    <xdr:pic>
      <xdr:nvPicPr>
        <xdr:cNvPr id="2" name="Imagem 1" descr="ACAM - Versão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1" y="142875"/>
          <a:ext cx="2941544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152401</xdr:colOff>
      <xdr:row>0</xdr:row>
      <xdr:rowOff>142875</xdr:rowOff>
    </xdr:from>
    <xdr:to>
      <xdr:col>8</xdr:col>
      <xdr:colOff>607920</xdr:colOff>
      <xdr:row>3</xdr:row>
      <xdr:rowOff>171449</xdr:rowOff>
    </xdr:to>
    <xdr:pic>
      <xdr:nvPicPr>
        <xdr:cNvPr id="2" name="Imagem 1" descr="ACAM - Versão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1" y="142875"/>
          <a:ext cx="2941544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152401</xdr:colOff>
      <xdr:row>0</xdr:row>
      <xdr:rowOff>142875</xdr:rowOff>
    </xdr:from>
    <xdr:to>
      <xdr:col>8</xdr:col>
      <xdr:colOff>607920</xdr:colOff>
      <xdr:row>3</xdr:row>
      <xdr:rowOff>171449</xdr:rowOff>
    </xdr:to>
    <xdr:pic>
      <xdr:nvPicPr>
        <xdr:cNvPr id="2" name="Imagem 1" descr="ACAM - Versão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1" y="142875"/>
          <a:ext cx="2941544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ES%20FINANCEIROS%20E%20CONT&#193;BEIS%202021/14.%20FINANCEIRO/07%20FINANCEIRO%20JUL%202021%20(AC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ÇÃO ANUAL "/>
      <sheetName val="DIRD TCE"/>
      <sheetName val="BD RECEITAS"/>
      <sheetName val="BD DESPESAS"/>
      <sheetName val="RECURSOS DISPONÍVEIS"/>
      <sheetName val="RECEITAS FINANCEIRAS"/>
      <sheetName val="FLUXO CAIXA"/>
      <sheetName val="DOAR"/>
      <sheetName val="R G 1º QUAD"/>
      <sheetName val="R G 2º QUAD"/>
      <sheetName val="R G 3º QUAD"/>
      <sheetName val="NUMERÁRIOS TRÂNSITO"/>
      <sheetName val="CAIXA SEDE"/>
      <sheetName val="CAIXA LOJA MCP"/>
      <sheetName val="CAIXA MFL"/>
      <sheetName val="CAIXA MCP (PPS)"/>
      <sheetName val="CAIXA MIV (PPS)"/>
      <sheetName val="CC BB LOJA"/>
      <sheetName val="CC BB 10.359-4"/>
      <sheetName val="CC BB CAPTAÇÃO"/>
      <sheetName val="CC BB 609-2 PP-SÓCIOS"/>
      <sheetName val="CC CEF BILHETERIA"/>
      <sheetName val="CC BB CONTINGÊNCIA"/>
      <sheetName val="CC BB RESERVA"/>
      <sheetName val="APLIC BB 10.359-4"/>
      <sheetName val="APLIC BB LOJA"/>
      <sheetName val="APLIC BB CAPTAÇÃO"/>
      <sheetName val="APLIC BB PP-SÓCIOS"/>
      <sheetName val="APLIC CEF BILHETERIA"/>
      <sheetName val="APLIC BB CONTINGÊNCIA"/>
      <sheetName val="APLIC BB RESERV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showGridLines="0" zoomScaleNormal="100" workbookViewId="0">
      <selection activeCell="C8" sqref="C8:K8"/>
    </sheetView>
  </sheetViews>
  <sheetFormatPr defaultRowHeight="15.75" x14ac:dyDescent="0.25"/>
  <cols>
    <col min="1" max="1" width="1.7109375" style="1" customWidth="1"/>
    <col min="2" max="2" width="2.7109375" style="1" customWidth="1"/>
    <col min="3" max="3" width="9.5703125" style="1" customWidth="1"/>
    <col min="4" max="4" width="22.85546875" style="1" customWidth="1"/>
    <col min="5" max="6" width="9.140625" style="1"/>
    <col min="7" max="7" width="6.85546875" style="1" customWidth="1"/>
    <col min="8" max="8" width="12.140625" style="1" customWidth="1"/>
    <col min="9" max="9" width="19.28515625" style="1" customWidth="1"/>
    <col min="10" max="10" width="12.42578125" style="1" customWidth="1"/>
    <col min="11" max="11" width="9.140625" style="1"/>
    <col min="12" max="12" width="21.28515625" style="1" customWidth="1"/>
    <col min="13" max="13" width="2.7109375" style="1" customWidth="1"/>
    <col min="14" max="14" width="20.42578125" style="2" customWidth="1"/>
    <col min="15" max="15" width="9.140625" style="2"/>
    <col min="16" max="16" width="18.85546875" style="2" customWidth="1"/>
    <col min="17" max="16384" width="9.140625" style="2"/>
  </cols>
  <sheetData>
    <row r="1" spans="2:12" s="1" customFormat="1" x14ac:dyDescent="0.25"/>
    <row r="2" spans="2:12" s="1" customFormat="1" x14ac:dyDescent="0.25"/>
    <row r="3" spans="2:12" s="1" customFormat="1" x14ac:dyDescent="0.25"/>
    <row r="4" spans="2:12" s="1" customFormat="1" x14ac:dyDescent="0.25"/>
    <row r="5" spans="2:12" s="1" customFormat="1" ht="18.75" x14ac:dyDescent="0.3">
      <c r="C5" s="121" t="s">
        <v>14</v>
      </c>
      <c r="D5" s="121"/>
      <c r="E5" s="121"/>
      <c r="F5" s="121"/>
      <c r="G5" s="121"/>
      <c r="H5" s="121"/>
      <c r="I5" s="121"/>
      <c r="J5" s="121"/>
      <c r="K5" s="121"/>
      <c r="L5" s="8"/>
    </row>
    <row r="6" spans="2:12" s="1" customFormat="1" ht="18.75" x14ac:dyDescent="0.25">
      <c r="C6" s="122" t="s">
        <v>12</v>
      </c>
      <c r="D6" s="122"/>
      <c r="E6" s="122"/>
      <c r="F6" s="122"/>
      <c r="G6" s="122"/>
      <c r="H6" s="122"/>
      <c r="I6" s="122"/>
      <c r="J6" s="122"/>
      <c r="K6" s="122"/>
      <c r="L6" s="6"/>
    </row>
    <row r="7" spans="2:12" s="1" customFormat="1" ht="18.75" x14ac:dyDescent="0.25">
      <c r="C7" s="123" t="s">
        <v>13</v>
      </c>
      <c r="D7" s="123"/>
      <c r="E7" s="123"/>
      <c r="F7" s="123"/>
      <c r="G7" s="123"/>
      <c r="H7" s="123"/>
      <c r="I7" s="123"/>
      <c r="J7" s="123"/>
      <c r="K7" s="123"/>
      <c r="L7" s="6"/>
    </row>
    <row r="8" spans="2:12" s="1" customFormat="1" ht="18.75" x14ac:dyDescent="0.25">
      <c r="B8" s="5"/>
      <c r="C8" s="124" t="s">
        <v>47</v>
      </c>
      <c r="D8" s="124"/>
      <c r="E8" s="124"/>
      <c r="F8" s="124"/>
      <c r="G8" s="124"/>
      <c r="H8" s="124"/>
      <c r="I8" s="124"/>
      <c r="J8" s="124"/>
      <c r="K8" s="124"/>
      <c r="L8" s="6"/>
    </row>
    <row r="9" spans="2:12" s="1" customFormat="1" ht="5.0999999999999996" customHeight="1" x14ac:dyDescent="0.25">
      <c r="B9" s="125"/>
      <c r="C9" s="125"/>
      <c r="D9" s="125"/>
      <c r="E9" s="126"/>
      <c r="F9" s="126"/>
      <c r="G9" s="126"/>
      <c r="H9" s="126"/>
      <c r="I9" s="5"/>
      <c r="J9" s="5"/>
      <c r="K9" s="5"/>
      <c r="L9" s="5"/>
    </row>
    <row r="10" spans="2:12" s="1" customFormat="1" ht="18.75" customHeight="1" x14ac:dyDescent="0.3">
      <c r="B10" s="5"/>
      <c r="C10" s="121" t="s">
        <v>15</v>
      </c>
      <c r="D10" s="121"/>
      <c r="E10" s="121"/>
      <c r="F10" s="121"/>
      <c r="G10" s="121"/>
      <c r="H10" s="121"/>
      <c r="I10" s="121"/>
      <c r="J10" s="121"/>
      <c r="K10" s="121"/>
      <c r="L10" s="7"/>
    </row>
    <row r="11" spans="2:12" s="1" customFormat="1" x14ac:dyDescent="0.25"/>
    <row r="12" spans="2:12" s="1" customFormat="1" x14ac:dyDescent="0.25">
      <c r="C12" s="127" t="s">
        <v>0</v>
      </c>
      <c r="D12" s="127"/>
      <c r="E12" s="127"/>
      <c r="F12" s="127"/>
      <c r="G12" s="127"/>
      <c r="H12" s="127"/>
      <c r="I12" s="127"/>
      <c r="J12" s="127"/>
      <c r="K12" s="4"/>
      <c r="L12" s="4"/>
    </row>
    <row r="13" spans="2:12" s="3" customFormat="1" x14ac:dyDescent="0.25">
      <c r="C13" s="114" t="s">
        <v>10</v>
      </c>
      <c r="D13" s="114"/>
      <c r="E13" s="114"/>
      <c r="F13" s="114"/>
      <c r="G13" s="114"/>
      <c r="H13" s="114"/>
      <c r="I13" s="114"/>
      <c r="J13" s="114"/>
      <c r="K13" s="17"/>
      <c r="L13" s="17"/>
    </row>
    <row r="14" spans="2:12" s="3" customFormat="1" x14ac:dyDescent="0.25">
      <c r="C14" s="106" t="s">
        <v>16</v>
      </c>
      <c r="D14" s="106"/>
      <c r="E14" s="106"/>
      <c r="F14" s="106"/>
      <c r="G14" s="106"/>
      <c r="H14" s="106"/>
      <c r="I14" s="106"/>
      <c r="J14" s="106"/>
      <c r="K14" s="115">
        <v>1429667</v>
      </c>
      <c r="L14" s="115"/>
    </row>
    <row r="15" spans="2:12" s="3" customFormat="1" x14ac:dyDescent="0.25">
      <c r="C15" s="106" t="s">
        <v>37</v>
      </c>
      <c r="D15" s="106"/>
      <c r="E15" s="106"/>
      <c r="F15" s="106"/>
      <c r="G15" s="106"/>
      <c r="H15" s="106"/>
      <c r="I15" s="106"/>
      <c r="J15" s="106"/>
      <c r="K15" s="115">
        <v>0</v>
      </c>
      <c r="L15" s="115"/>
    </row>
    <row r="16" spans="2:12" s="3" customFormat="1" x14ac:dyDescent="0.25">
      <c r="C16" s="106" t="s">
        <v>46</v>
      </c>
      <c r="D16" s="106"/>
      <c r="E16" s="106"/>
      <c r="F16" s="106"/>
      <c r="G16" s="106"/>
      <c r="H16" s="106"/>
      <c r="I16" s="106"/>
      <c r="J16" s="106"/>
      <c r="K16" s="115">
        <v>40283.39</v>
      </c>
      <c r="L16" s="115"/>
    </row>
    <row r="17" spans="2:14" s="10" customFormat="1" ht="18" x14ac:dyDescent="0.4">
      <c r="C17" s="119" t="s">
        <v>38</v>
      </c>
      <c r="D17" s="119"/>
      <c r="E17" s="119"/>
      <c r="F17" s="119"/>
      <c r="G17" s="119"/>
      <c r="H17" s="119"/>
      <c r="I17" s="119"/>
      <c r="J17" s="119"/>
      <c r="K17" s="120">
        <v>83466.14</v>
      </c>
      <c r="L17" s="120"/>
    </row>
    <row r="18" spans="2:14" s="3" customFormat="1" x14ac:dyDescent="0.25">
      <c r="C18" s="110" t="s">
        <v>1</v>
      </c>
      <c r="D18" s="110"/>
      <c r="E18" s="110"/>
      <c r="F18" s="110"/>
      <c r="G18" s="110"/>
      <c r="H18" s="110"/>
      <c r="I18" s="110"/>
      <c r="J18" s="110"/>
      <c r="K18" s="116">
        <f>SUM(K14:L17)</f>
        <v>1553416.5299999998</v>
      </c>
      <c r="L18" s="116"/>
    </row>
    <row r="19" spans="2:14" s="3" customFormat="1" x14ac:dyDescent="0.25">
      <c r="B19" s="11"/>
      <c r="J19" s="12"/>
      <c r="K19" s="12"/>
      <c r="L19" s="12"/>
      <c r="N19" s="13"/>
    </row>
    <row r="20" spans="2:14" s="3" customFormat="1" x14ac:dyDescent="0.25">
      <c r="C20" s="104" t="s">
        <v>2</v>
      </c>
      <c r="D20" s="104"/>
      <c r="E20" s="104"/>
      <c r="F20" s="104"/>
      <c r="G20" s="104"/>
      <c r="H20" s="104"/>
      <c r="I20" s="104"/>
      <c r="J20" s="104"/>
      <c r="K20" s="17"/>
      <c r="L20" s="17"/>
    </row>
    <row r="21" spans="2:14" s="3" customFormat="1" x14ac:dyDescent="0.25">
      <c r="C21" s="114" t="s">
        <v>9</v>
      </c>
      <c r="D21" s="114"/>
      <c r="E21" s="114"/>
      <c r="F21" s="114"/>
      <c r="G21" s="114"/>
      <c r="H21" s="114"/>
      <c r="I21" s="114"/>
      <c r="J21" s="114"/>
      <c r="K21" s="17"/>
      <c r="L21" s="17"/>
    </row>
    <row r="22" spans="2:14" s="3" customFormat="1" x14ac:dyDescent="0.25">
      <c r="B22" s="9"/>
      <c r="C22" s="117" t="s">
        <v>24</v>
      </c>
      <c r="D22" s="117"/>
      <c r="E22" s="117"/>
      <c r="F22" s="117"/>
      <c r="G22" s="117"/>
      <c r="H22" s="117"/>
      <c r="I22" s="117"/>
      <c r="J22" s="117"/>
      <c r="K22" s="115">
        <v>16553.82</v>
      </c>
      <c r="L22" s="115"/>
    </row>
    <row r="23" spans="2:14" s="3" customFormat="1" x14ac:dyDescent="0.25">
      <c r="B23" s="9"/>
      <c r="C23" s="118" t="s">
        <v>41</v>
      </c>
      <c r="D23" s="118"/>
      <c r="E23" s="118"/>
      <c r="F23" s="118"/>
      <c r="G23" s="118"/>
      <c r="H23" s="118"/>
      <c r="I23" s="118"/>
      <c r="J23" s="118"/>
      <c r="K23" s="115">
        <v>6719.5</v>
      </c>
      <c r="L23" s="115"/>
    </row>
    <row r="24" spans="2:14" s="3" customFormat="1" x14ac:dyDescent="0.25">
      <c r="B24" s="9"/>
      <c r="C24" s="117" t="s">
        <v>3</v>
      </c>
      <c r="D24" s="117"/>
      <c r="E24" s="117"/>
      <c r="F24" s="117"/>
      <c r="G24" s="117"/>
      <c r="H24" s="117"/>
      <c r="I24" s="117"/>
      <c r="J24" s="117"/>
      <c r="K24" s="115">
        <v>1181.17</v>
      </c>
      <c r="L24" s="115"/>
    </row>
    <row r="25" spans="2:14" s="3" customFormat="1" x14ac:dyDescent="0.25">
      <c r="B25" s="9"/>
      <c r="C25" s="117" t="s">
        <v>11</v>
      </c>
      <c r="D25" s="117"/>
      <c r="E25" s="117"/>
      <c r="F25" s="117"/>
      <c r="G25" s="117"/>
      <c r="H25" s="117"/>
      <c r="I25" s="117"/>
      <c r="J25" s="117"/>
      <c r="K25" s="115">
        <v>32078.21</v>
      </c>
      <c r="L25" s="115"/>
    </row>
    <row r="26" spans="2:14" s="3" customFormat="1" x14ac:dyDescent="0.25">
      <c r="B26" s="9"/>
      <c r="C26" s="117" t="s">
        <v>18</v>
      </c>
      <c r="D26" s="117"/>
      <c r="E26" s="117"/>
      <c r="F26" s="117"/>
      <c r="G26" s="117"/>
      <c r="H26" s="117"/>
      <c r="I26" s="117"/>
      <c r="J26" s="117"/>
      <c r="K26" s="115">
        <v>44465.31</v>
      </c>
      <c r="L26" s="115"/>
    </row>
    <row r="27" spans="2:14" s="3" customFormat="1" x14ac:dyDescent="0.25">
      <c r="B27" s="15"/>
      <c r="C27" s="117" t="s">
        <v>21</v>
      </c>
      <c r="D27" s="117"/>
      <c r="E27" s="117"/>
      <c r="F27" s="117"/>
      <c r="G27" s="117"/>
      <c r="H27" s="117"/>
      <c r="I27" s="117"/>
      <c r="J27" s="117"/>
      <c r="K27" s="115">
        <v>116635.47</v>
      </c>
      <c r="L27" s="115"/>
    </row>
    <row r="28" spans="2:14" s="3" customFormat="1" x14ac:dyDescent="0.25">
      <c r="B28" s="9"/>
      <c r="C28" s="117" t="s">
        <v>19</v>
      </c>
      <c r="D28" s="117"/>
      <c r="E28" s="117"/>
      <c r="F28" s="117"/>
      <c r="G28" s="117"/>
      <c r="H28" s="117"/>
      <c r="I28" s="117"/>
      <c r="J28" s="117"/>
      <c r="K28" s="115">
        <v>63370.1</v>
      </c>
      <c r="L28" s="115"/>
    </row>
    <row r="29" spans="2:14" s="3" customFormat="1" x14ac:dyDescent="0.25">
      <c r="B29" s="9"/>
      <c r="C29" s="117" t="s">
        <v>22</v>
      </c>
      <c r="D29" s="117"/>
      <c r="E29" s="117"/>
      <c r="F29" s="117"/>
      <c r="G29" s="117"/>
      <c r="H29" s="117"/>
      <c r="I29" s="117"/>
      <c r="J29" s="117"/>
      <c r="K29" s="115">
        <v>1528.6</v>
      </c>
      <c r="L29" s="115"/>
    </row>
    <row r="30" spans="2:14" s="3" customFormat="1" x14ac:dyDescent="0.25">
      <c r="B30" s="9"/>
      <c r="C30" s="117" t="s">
        <v>23</v>
      </c>
      <c r="D30" s="117"/>
      <c r="E30" s="117"/>
      <c r="F30" s="117"/>
      <c r="G30" s="117"/>
      <c r="H30" s="117"/>
      <c r="I30" s="117"/>
      <c r="J30" s="117"/>
      <c r="K30" s="115">
        <v>280042.67</v>
      </c>
      <c r="L30" s="115"/>
    </row>
    <row r="31" spans="2:14" s="3" customFormat="1" x14ac:dyDescent="0.25">
      <c r="B31" s="9"/>
      <c r="C31" s="117" t="s">
        <v>25</v>
      </c>
      <c r="D31" s="117"/>
      <c r="E31" s="117"/>
      <c r="F31" s="117"/>
      <c r="G31" s="117"/>
      <c r="H31" s="117"/>
      <c r="I31" s="117"/>
      <c r="J31" s="117"/>
      <c r="K31" s="115">
        <v>75119.61</v>
      </c>
      <c r="L31" s="115"/>
    </row>
    <row r="32" spans="2:14" s="10" customFormat="1" x14ac:dyDescent="0.25">
      <c r="B32" s="15"/>
      <c r="C32" s="117" t="s">
        <v>26</v>
      </c>
      <c r="D32" s="117"/>
      <c r="E32" s="117"/>
      <c r="F32" s="117"/>
      <c r="G32" s="117"/>
      <c r="H32" s="117"/>
      <c r="I32" s="117"/>
      <c r="J32" s="117"/>
      <c r="K32" s="115">
        <v>71694.09</v>
      </c>
      <c r="L32" s="115"/>
    </row>
    <row r="33" spans="2:16" s="3" customFormat="1" x14ac:dyDescent="0.25">
      <c r="B33" s="9"/>
      <c r="C33" s="117" t="s">
        <v>27</v>
      </c>
      <c r="D33" s="117"/>
      <c r="E33" s="117"/>
      <c r="F33" s="117"/>
      <c r="G33" s="117"/>
      <c r="H33" s="117"/>
      <c r="I33" s="117"/>
      <c r="J33" s="117"/>
      <c r="K33" s="115">
        <v>9444.82</v>
      </c>
      <c r="L33" s="115"/>
    </row>
    <row r="34" spans="2:16" s="3" customFormat="1" ht="18" x14ac:dyDescent="0.4">
      <c r="B34" s="9"/>
      <c r="C34" s="117" t="s">
        <v>20</v>
      </c>
      <c r="D34" s="117"/>
      <c r="E34" s="117"/>
      <c r="F34" s="117"/>
      <c r="G34" s="117"/>
      <c r="H34" s="117"/>
      <c r="I34" s="117"/>
      <c r="J34" s="117"/>
      <c r="K34" s="107">
        <v>58866.9</v>
      </c>
      <c r="L34" s="107"/>
    </row>
    <row r="35" spans="2:16" s="18" customFormat="1" x14ac:dyDescent="0.25">
      <c r="B35" s="17"/>
      <c r="C35" s="110" t="s">
        <v>4</v>
      </c>
      <c r="D35" s="110"/>
      <c r="E35" s="110"/>
      <c r="F35" s="110"/>
      <c r="G35" s="110"/>
      <c r="H35" s="110"/>
      <c r="I35" s="110"/>
      <c r="J35" s="110"/>
      <c r="K35" s="112">
        <f>SUM(K22:L34)</f>
        <v>777700.26999999979</v>
      </c>
      <c r="L35" s="112"/>
    </row>
    <row r="36" spans="2:16" s="3" customFormat="1" x14ac:dyDescent="0.25">
      <c r="K36" s="116"/>
      <c r="L36" s="116"/>
    </row>
    <row r="37" spans="2:16" s="3" customFormat="1" x14ac:dyDescent="0.25">
      <c r="B37" s="31"/>
      <c r="C37" s="104" t="s">
        <v>5</v>
      </c>
      <c r="D37" s="104"/>
      <c r="E37" s="104"/>
      <c r="F37" s="104"/>
      <c r="G37" s="104"/>
      <c r="H37" s="104"/>
      <c r="I37" s="104"/>
      <c r="J37" s="104"/>
      <c r="K37" s="17"/>
      <c r="L37" s="17"/>
      <c r="M37" s="17"/>
    </row>
    <row r="38" spans="2:16" s="3" customFormat="1" x14ac:dyDescent="0.25">
      <c r="B38" s="9"/>
      <c r="C38" s="106" t="s">
        <v>8</v>
      </c>
      <c r="D38" s="106"/>
      <c r="E38" s="106"/>
      <c r="F38" s="106"/>
      <c r="G38" s="106"/>
      <c r="H38" s="106"/>
      <c r="I38" s="106"/>
      <c r="J38" s="106"/>
      <c r="K38" s="115">
        <v>12700849.24</v>
      </c>
      <c r="L38" s="115"/>
      <c r="N38" s="14"/>
    </row>
    <row r="39" spans="2:16" s="3" customFormat="1" x14ac:dyDescent="0.25">
      <c r="B39" s="30"/>
      <c r="C39" s="106" t="s">
        <v>6</v>
      </c>
      <c r="D39" s="106"/>
      <c r="E39" s="106"/>
      <c r="F39" s="106"/>
      <c r="G39" s="106"/>
      <c r="H39" s="106"/>
      <c r="I39" s="106"/>
      <c r="J39" s="106"/>
      <c r="K39" s="115">
        <f>K18</f>
        <v>1553416.5299999998</v>
      </c>
      <c r="L39" s="115"/>
      <c r="N39" s="14"/>
    </row>
    <row r="40" spans="2:16" s="3" customFormat="1" ht="16.5" thickBot="1" x14ac:dyDescent="0.3">
      <c r="C40" s="106" t="s">
        <v>7</v>
      </c>
      <c r="D40" s="106"/>
      <c r="E40" s="106"/>
      <c r="F40" s="106"/>
      <c r="G40" s="106"/>
      <c r="H40" s="106"/>
      <c r="I40" s="106"/>
      <c r="J40" s="106"/>
      <c r="K40" s="113">
        <f>K35</f>
        <v>777700.26999999979</v>
      </c>
      <c r="L40" s="113"/>
    </row>
    <row r="41" spans="2:16" s="18" customFormat="1" ht="16.5" thickTop="1" x14ac:dyDescent="0.25">
      <c r="C41" s="114" t="s">
        <v>32</v>
      </c>
      <c r="D41" s="114"/>
      <c r="E41" s="114"/>
      <c r="F41" s="114"/>
      <c r="G41" s="114"/>
      <c r="H41" s="114"/>
      <c r="I41" s="114"/>
      <c r="J41" s="114"/>
      <c r="K41" s="112">
        <f>SUM(K38:L39)-K40</f>
        <v>13476565.5</v>
      </c>
      <c r="L41" s="112"/>
    </row>
    <row r="42" spans="2:16" s="3" customFormat="1" x14ac:dyDescent="0.25">
      <c r="C42" s="30"/>
      <c r="D42" s="30"/>
      <c r="E42" s="30"/>
      <c r="F42" s="30"/>
      <c r="G42" s="30"/>
      <c r="H42" s="30"/>
      <c r="I42" s="30"/>
      <c r="J42" s="30"/>
      <c r="K42" s="29"/>
      <c r="L42" s="29"/>
    </row>
    <row r="43" spans="2:16" s="3" customFormat="1" x14ac:dyDescent="0.25">
      <c r="B43" s="31"/>
      <c r="C43" s="104" t="s">
        <v>28</v>
      </c>
      <c r="D43" s="104"/>
      <c r="E43" s="104"/>
      <c r="F43" s="104"/>
      <c r="G43" s="104"/>
      <c r="H43" s="104"/>
      <c r="I43" s="104"/>
      <c r="J43" s="104"/>
      <c r="K43" s="17"/>
      <c r="L43" s="17"/>
      <c r="M43" s="17"/>
    </row>
    <row r="44" spans="2:16" s="3" customFormat="1" x14ac:dyDescent="0.25">
      <c r="B44" s="9"/>
      <c r="C44" s="106" t="s">
        <v>31</v>
      </c>
      <c r="D44" s="106"/>
      <c r="E44" s="106"/>
      <c r="F44" s="106"/>
      <c r="G44" s="106"/>
      <c r="H44" s="106"/>
      <c r="I44" s="106"/>
      <c r="J44" s="106"/>
      <c r="K44" s="115">
        <v>3865.68</v>
      </c>
      <c r="L44" s="115"/>
      <c r="N44" s="13"/>
    </row>
    <row r="45" spans="2:16" s="3" customFormat="1" x14ac:dyDescent="0.25">
      <c r="B45" s="9"/>
      <c r="C45" s="106" t="s">
        <v>30</v>
      </c>
      <c r="D45" s="106"/>
      <c r="E45" s="106"/>
      <c r="F45" s="106"/>
      <c r="G45" s="106"/>
      <c r="H45" s="106"/>
      <c r="I45" s="106"/>
      <c r="J45" s="106"/>
      <c r="K45" s="115">
        <v>164.17</v>
      </c>
      <c r="L45" s="115"/>
      <c r="N45" s="13"/>
    </row>
    <row r="46" spans="2:16" s="3" customFormat="1" ht="16.5" thickBot="1" x14ac:dyDescent="0.3">
      <c r="B46" s="9"/>
      <c r="C46" s="106" t="s">
        <v>29</v>
      </c>
      <c r="D46" s="106"/>
      <c r="E46" s="106"/>
      <c r="F46" s="106"/>
      <c r="G46" s="106"/>
      <c r="H46" s="106"/>
      <c r="I46" s="106"/>
      <c r="J46" s="106"/>
      <c r="K46" s="113">
        <v>13472535.65</v>
      </c>
      <c r="L46" s="113"/>
      <c r="N46" s="13"/>
    </row>
    <row r="47" spans="2:16" s="18" customFormat="1" ht="16.5" thickTop="1" x14ac:dyDescent="0.25">
      <c r="C47" s="114" t="s">
        <v>33</v>
      </c>
      <c r="D47" s="114"/>
      <c r="E47" s="114"/>
      <c r="F47" s="114"/>
      <c r="G47" s="114"/>
      <c r="H47" s="114"/>
      <c r="I47" s="114"/>
      <c r="J47" s="114"/>
      <c r="K47" s="112">
        <f>SUM(K44:L46)</f>
        <v>13476565.5</v>
      </c>
      <c r="L47" s="112"/>
      <c r="N47" s="26"/>
    </row>
    <row r="48" spans="2:16" s="3" customFormat="1" x14ac:dyDescent="0.25">
      <c r="B48" s="31"/>
      <c r="C48" s="27"/>
      <c r="D48" s="27"/>
      <c r="E48" s="27"/>
      <c r="F48" s="27"/>
      <c r="G48" s="27"/>
      <c r="H48" s="27"/>
      <c r="I48" s="27"/>
      <c r="J48" s="27"/>
      <c r="K48" s="115"/>
      <c r="L48" s="115"/>
      <c r="M48" s="17"/>
      <c r="N48" s="19"/>
      <c r="O48" s="102"/>
      <c r="P48" s="103"/>
    </row>
    <row r="49" spans="2:14" s="3" customFormat="1" x14ac:dyDescent="0.25">
      <c r="B49" s="31"/>
      <c r="C49" s="104" t="s">
        <v>34</v>
      </c>
      <c r="D49" s="104"/>
      <c r="E49" s="104"/>
      <c r="F49" s="104"/>
      <c r="G49" s="104"/>
      <c r="H49" s="104"/>
      <c r="I49" s="104"/>
      <c r="J49" s="104"/>
      <c r="M49" s="17"/>
    </row>
    <row r="50" spans="2:14" s="3" customFormat="1" x14ac:dyDescent="0.25">
      <c r="B50" s="31"/>
      <c r="C50" s="106" t="s">
        <v>35</v>
      </c>
      <c r="D50" s="106"/>
      <c r="E50" s="106"/>
      <c r="F50" s="106"/>
      <c r="G50" s="106"/>
      <c r="H50" s="106"/>
      <c r="I50" s="106"/>
      <c r="J50" s="106"/>
      <c r="K50" s="115">
        <f>K18</f>
        <v>1553416.5299999998</v>
      </c>
      <c r="L50" s="115"/>
      <c r="M50" s="17"/>
    </row>
    <row r="51" spans="2:14" s="3" customFormat="1" ht="18" x14ac:dyDescent="0.4">
      <c r="B51" s="31"/>
      <c r="C51" s="106" t="s">
        <v>36</v>
      </c>
      <c r="D51" s="106"/>
      <c r="E51" s="106"/>
      <c r="F51" s="106"/>
      <c r="G51" s="106"/>
      <c r="H51" s="106"/>
      <c r="I51" s="106"/>
      <c r="J51" s="106"/>
      <c r="K51" s="107">
        <f>K35</f>
        <v>777700.26999999979</v>
      </c>
      <c r="L51" s="107"/>
      <c r="M51" s="17"/>
    </row>
    <row r="52" spans="2:14" s="98" customFormat="1" x14ac:dyDescent="0.25">
      <c r="B52" s="95"/>
      <c r="C52" s="108" t="s">
        <v>39</v>
      </c>
      <c r="D52" s="108"/>
      <c r="E52" s="108"/>
      <c r="F52" s="108"/>
      <c r="G52" s="108"/>
      <c r="H52" s="108"/>
      <c r="I52" s="108"/>
      <c r="J52" s="108"/>
      <c r="K52" s="109">
        <f>K50-K51</f>
        <v>775716.26</v>
      </c>
      <c r="L52" s="109"/>
      <c r="M52" s="97"/>
    </row>
    <row r="53" spans="2:14" s="3" customFormat="1" x14ac:dyDescent="0.25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4"/>
    </row>
    <row r="54" spans="2:14" s="3" customFormat="1" x14ac:dyDescent="0.25">
      <c r="B54" s="31"/>
      <c r="C54" s="110"/>
      <c r="D54" s="110"/>
      <c r="E54" s="110"/>
      <c r="F54" s="110"/>
      <c r="G54" s="110"/>
      <c r="H54" s="110"/>
      <c r="I54" s="110"/>
      <c r="J54" s="110"/>
      <c r="K54" s="112"/>
      <c r="L54" s="112"/>
      <c r="M54" s="17"/>
    </row>
    <row r="55" spans="2:14" s="3" customFormat="1" ht="15.75" customHeight="1" x14ac:dyDescent="0.25">
      <c r="C55" s="111"/>
      <c r="D55" s="105"/>
      <c r="E55" s="105"/>
      <c r="F55" s="105"/>
      <c r="G55" s="105"/>
      <c r="H55" s="105"/>
      <c r="I55" s="105"/>
      <c r="J55" s="105"/>
      <c r="K55" s="105"/>
      <c r="L55" s="105"/>
      <c r="M55" s="17"/>
      <c r="N55" s="14"/>
    </row>
    <row r="56" spans="2:14" s="3" customFormat="1" x14ac:dyDescent="0.25"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7"/>
      <c r="N56" s="14"/>
    </row>
    <row r="57" spans="2:14" s="3" customFormat="1" ht="5.0999999999999996" customHeight="1" x14ac:dyDescent="0.2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4"/>
    </row>
    <row r="58" spans="2:14" s="10" customFormat="1" ht="12" customHeight="1" x14ac:dyDescent="0.25">
      <c r="B58" s="1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28"/>
      <c r="N58" s="16"/>
    </row>
    <row r="59" spans="2:14" s="10" customFormat="1" ht="12" customHeight="1" x14ac:dyDescent="0.25">
      <c r="B59" s="1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28"/>
      <c r="N59" s="16"/>
    </row>
    <row r="60" spans="2:14" s="10" customFormat="1" ht="12" customHeight="1" x14ac:dyDescent="0.25">
      <c r="B60" s="1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28"/>
      <c r="N60" s="16"/>
    </row>
    <row r="61" spans="2:14" s="10" customFormat="1" ht="12" customHeight="1" x14ac:dyDescent="0.25">
      <c r="B61" s="1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28"/>
      <c r="N61" s="16"/>
    </row>
    <row r="62" spans="2:14" s="10" customFormat="1" x14ac:dyDescent="0.25">
      <c r="B62" s="15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28"/>
      <c r="N62" s="16"/>
    </row>
  </sheetData>
  <mergeCells count="81">
    <mergeCell ref="C15:J15"/>
    <mergeCell ref="K15:L15"/>
    <mergeCell ref="C5:K5"/>
    <mergeCell ref="C6:K6"/>
    <mergeCell ref="C7:K7"/>
    <mergeCell ref="C8:K8"/>
    <mergeCell ref="B9:D9"/>
    <mergeCell ref="E9:H9"/>
    <mergeCell ref="C10:K10"/>
    <mergeCell ref="C12:J12"/>
    <mergeCell ref="C13:J13"/>
    <mergeCell ref="C14:J14"/>
    <mergeCell ref="K14:L14"/>
    <mergeCell ref="C16:J16"/>
    <mergeCell ref="K16:L16"/>
    <mergeCell ref="C17:J17"/>
    <mergeCell ref="K17:L17"/>
    <mergeCell ref="C18:J18"/>
    <mergeCell ref="K18:L18"/>
    <mergeCell ref="C20:J20"/>
    <mergeCell ref="C21:J21"/>
    <mergeCell ref="C22:J22"/>
    <mergeCell ref="K22:L22"/>
    <mergeCell ref="C23:J23"/>
    <mergeCell ref="K23:L23"/>
    <mergeCell ref="C24:J24"/>
    <mergeCell ref="K24:L24"/>
    <mergeCell ref="C25:J25"/>
    <mergeCell ref="K25:L25"/>
    <mergeCell ref="C26:J26"/>
    <mergeCell ref="K26:L26"/>
    <mergeCell ref="C27:J27"/>
    <mergeCell ref="K27:L27"/>
    <mergeCell ref="C28:J28"/>
    <mergeCell ref="K28:L28"/>
    <mergeCell ref="C29:J29"/>
    <mergeCell ref="K29:L29"/>
    <mergeCell ref="C30:J30"/>
    <mergeCell ref="K30:L30"/>
    <mergeCell ref="C31:J31"/>
    <mergeCell ref="K31:L31"/>
    <mergeCell ref="C32:J32"/>
    <mergeCell ref="K32:L32"/>
    <mergeCell ref="C33:J33"/>
    <mergeCell ref="K33:L33"/>
    <mergeCell ref="C34:J34"/>
    <mergeCell ref="K34:L34"/>
    <mergeCell ref="C35:J35"/>
    <mergeCell ref="K35:L35"/>
    <mergeCell ref="K36:L36"/>
    <mergeCell ref="C37:J37"/>
    <mergeCell ref="C38:J38"/>
    <mergeCell ref="K38:L38"/>
    <mergeCell ref="C39:J39"/>
    <mergeCell ref="K39:L39"/>
    <mergeCell ref="C40:J40"/>
    <mergeCell ref="K40:L40"/>
    <mergeCell ref="C41:J41"/>
    <mergeCell ref="K41:L41"/>
    <mergeCell ref="C50:J50"/>
    <mergeCell ref="K50:L50"/>
    <mergeCell ref="C43:J43"/>
    <mergeCell ref="C44:J44"/>
    <mergeCell ref="K44:L44"/>
    <mergeCell ref="C45:J45"/>
    <mergeCell ref="K45:L45"/>
    <mergeCell ref="C46:J46"/>
    <mergeCell ref="K46:L46"/>
    <mergeCell ref="C47:J47"/>
    <mergeCell ref="K47:L47"/>
    <mergeCell ref="K48:L48"/>
    <mergeCell ref="O48:P48"/>
    <mergeCell ref="C49:J49"/>
    <mergeCell ref="C58:L61"/>
    <mergeCell ref="C51:J51"/>
    <mergeCell ref="K51:L51"/>
    <mergeCell ref="C52:J52"/>
    <mergeCell ref="K52:L52"/>
    <mergeCell ref="C54:J54"/>
    <mergeCell ref="C55:L56"/>
    <mergeCell ref="K54:L54"/>
  </mergeCells>
  <pageMargins left="0.55118110236220474" right="0.23622047244094491" top="0.23622047244094491" bottom="0.19685039370078741" header="0.23622047244094491" footer="0.15748031496062992"/>
  <pageSetup paperSize="9" scale="6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showGridLines="0" topLeftCell="A37" zoomScaleNormal="100" workbookViewId="0">
      <selection activeCell="C8" sqref="C8:K8"/>
    </sheetView>
  </sheetViews>
  <sheetFormatPr defaultRowHeight="15.75" x14ac:dyDescent="0.25"/>
  <cols>
    <col min="1" max="1" width="1.7109375" style="1" customWidth="1"/>
    <col min="2" max="2" width="2.7109375" style="1" customWidth="1"/>
    <col min="3" max="3" width="9.5703125" style="1" customWidth="1"/>
    <col min="4" max="4" width="22.85546875" style="1" customWidth="1"/>
    <col min="5" max="6" width="9.140625" style="1"/>
    <col min="7" max="7" width="6.85546875" style="1" customWidth="1"/>
    <col min="8" max="8" width="12.140625" style="1" customWidth="1"/>
    <col min="9" max="9" width="19.28515625" style="1" customWidth="1"/>
    <col min="10" max="10" width="12.42578125" style="1" customWidth="1"/>
    <col min="11" max="11" width="9.140625" style="1"/>
    <col min="12" max="12" width="21.28515625" style="1" customWidth="1"/>
    <col min="13" max="13" width="2.7109375" style="1" customWidth="1"/>
    <col min="14" max="14" width="20.42578125" style="2" customWidth="1"/>
    <col min="15" max="15" width="9.140625" style="2"/>
    <col min="16" max="16" width="18.85546875" style="2" customWidth="1"/>
    <col min="17" max="16384" width="9.140625" style="2"/>
  </cols>
  <sheetData>
    <row r="1" spans="2:12" s="1" customFormat="1" x14ac:dyDescent="0.25"/>
    <row r="2" spans="2:12" s="1" customFormat="1" x14ac:dyDescent="0.25"/>
    <row r="3" spans="2:12" s="1" customFormat="1" x14ac:dyDescent="0.25"/>
    <row r="4" spans="2:12" s="1" customFormat="1" x14ac:dyDescent="0.25"/>
    <row r="5" spans="2:12" s="1" customFormat="1" ht="18.75" x14ac:dyDescent="0.3">
      <c r="C5" s="121" t="s">
        <v>14</v>
      </c>
      <c r="D5" s="121"/>
      <c r="E5" s="121"/>
      <c r="F5" s="121"/>
      <c r="G5" s="121"/>
      <c r="H5" s="121"/>
      <c r="I5" s="121"/>
      <c r="J5" s="121"/>
      <c r="K5" s="121"/>
      <c r="L5" s="8"/>
    </row>
    <row r="6" spans="2:12" s="1" customFormat="1" ht="18.75" x14ac:dyDescent="0.25">
      <c r="C6" s="122" t="s">
        <v>12</v>
      </c>
      <c r="D6" s="122"/>
      <c r="E6" s="122"/>
      <c r="F6" s="122"/>
      <c r="G6" s="122"/>
      <c r="H6" s="122"/>
      <c r="I6" s="122"/>
      <c r="J6" s="122"/>
      <c r="K6" s="122"/>
      <c r="L6" s="6"/>
    </row>
    <row r="7" spans="2:12" s="1" customFormat="1" ht="18.75" x14ac:dyDescent="0.25">
      <c r="C7" s="123" t="s">
        <v>13</v>
      </c>
      <c r="D7" s="123"/>
      <c r="E7" s="123"/>
      <c r="F7" s="123"/>
      <c r="G7" s="123"/>
      <c r="H7" s="123"/>
      <c r="I7" s="123"/>
      <c r="J7" s="123"/>
      <c r="K7" s="123"/>
      <c r="L7" s="6"/>
    </row>
    <row r="8" spans="2:12" s="1" customFormat="1" ht="18.75" x14ac:dyDescent="0.25">
      <c r="B8" s="5"/>
      <c r="C8" s="124" t="s">
        <v>56</v>
      </c>
      <c r="D8" s="124"/>
      <c r="E8" s="124"/>
      <c r="F8" s="124"/>
      <c r="G8" s="124"/>
      <c r="H8" s="124"/>
      <c r="I8" s="124"/>
      <c r="J8" s="124"/>
      <c r="K8" s="124"/>
      <c r="L8" s="6"/>
    </row>
    <row r="9" spans="2:12" s="1" customFormat="1" ht="5.0999999999999996" customHeight="1" x14ac:dyDescent="0.25">
      <c r="B9" s="125"/>
      <c r="C9" s="125"/>
      <c r="D9" s="125"/>
      <c r="E9" s="126"/>
      <c r="F9" s="126"/>
      <c r="G9" s="126"/>
      <c r="H9" s="126"/>
      <c r="I9" s="5"/>
      <c r="J9" s="5"/>
      <c r="K9" s="5"/>
      <c r="L9" s="5"/>
    </row>
    <row r="10" spans="2:12" s="1" customFormat="1" ht="18.75" customHeight="1" x14ac:dyDescent="0.3">
      <c r="B10" s="5"/>
      <c r="C10" s="121" t="s">
        <v>15</v>
      </c>
      <c r="D10" s="121"/>
      <c r="E10" s="121"/>
      <c r="F10" s="121"/>
      <c r="G10" s="121"/>
      <c r="H10" s="121"/>
      <c r="I10" s="121"/>
      <c r="J10" s="121"/>
      <c r="K10" s="121"/>
      <c r="L10" s="7"/>
    </row>
    <row r="11" spans="2:12" s="1" customFormat="1" x14ac:dyDescent="0.25"/>
    <row r="12" spans="2:12" s="1" customFormat="1" x14ac:dyDescent="0.25">
      <c r="C12" s="127" t="s">
        <v>0</v>
      </c>
      <c r="D12" s="127"/>
      <c r="E12" s="127"/>
      <c r="F12" s="127"/>
      <c r="G12" s="127"/>
      <c r="H12" s="127"/>
      <c r="I12" s="127"/>
      <c r="J12" s="127"/>
      <c r="K12" s="4"/>
      <c r="L12" s="4"/>
    </row>
    <row r="13" spans="2:12" s="3" customFormat="1" x14ac:dyDescent="0.25">
      <c r="C13" s="114" t="s">
        <v>10</v>
      </c>
      <c r="D13" s="114"/>
      <c r="E13" s="114"/>
      <c r="F13" s="114"/>
      <c r="G13" s="114"/>
      <c r="H13" s="114"/>
      <c r="I13" s="114"/>
      <c r="J13" s="114"/>
      <c r="K13" s="17"/>
      <c r="L13" s="17"/>
    </row>
    <row r="14" spans="2:12" s="3" customFormat="1" x14ac:dyDescent="0.25">
      <c r="C14" s="106" t="s">
        <v>16</v>
      </c>
      <c r="D14" s="106"/>
      <c r="E14" s="106"/>
      <c r="F14" s="106"/>
      <c r="G14" s="106"/>
      <c r="H14" s="106"/>
      <c r="I14" s="106"/>
      <c r="J14" s="106"/>
      <c r="K14" s="115">
        <v>1429657</v>
      </c>
      <c r="L14" s="115"/>
    </row>
    <row r="15" spans="2:12" s="3" customFormat="1" x14ac:dyDescent="0.25">
      <c r="C15" s="106" t="s">
        <v>37</v>
      </c>
      <c r="D15" s="106"/>
      <c r="E15" s="106"/>
      <c r="F15" s="106"/>
      <c r="G15" s="106"/>
      <c r="H15" s="106"/>
      <c r="I15" s="106"/>
      <c r="J15" s="106"/>
      <c r="K15" s="115">
        <v>0</v>
      </c>
      <c r="L15" s="115"/>
    </row>
    <row r="16" spans="2:12" s="3" customFormat="1" x14ac:dyDescent="0.25">
      <c r="C16" s="106" t="s">
        <v>46</v>
      </c>
      <c r="D16" s="106"/>
      <c r="E16" s="106"/>
      <c r="F16" s="106"/>
      <c r="G16" s="106"/>
      <c r="H16" s="106"/>
      <c r="I16" s="106"/>
      <c r="J16" s="106"/>
      <c r="K16" s="115">
        <v>58617.27</v>
      </c>
      <c r="L16" s="115"/>
    </row>
    <row r="17" spans="2:14" s="10" customFormat="1" ht="18" x14ac:dyDescent="0.4">
      <c r="C17" s="119" t="s">
        <v>38</v>
      </c>
      <c r="D17" s="119"/>
      <c r="E17" s="119"/>
      <c r="F17" s="119"/>
      <c r="G17" s="119"/>
      <c r="H17" s="119"/>
      <c r="I17" s="119"/>
      <c r="J17" s="119"/>
      <c r="K17" s="120">
        <v>99438.89</v>
      </c>
      <c r="L17" s="120"/>
    </row>
    <row r="18" spans="2:14" s="3" customFormat="1" x14ac:dyDescent="0.25">
      <c r="C18" s="110" t="s">
        <v>1</v>
      </c>
      <c r="D18" s="110"/>
      <c r="E18" s="110"/>
      <c r="F18" s="110"/>
      <c r="G18" s="110"/>
      <c r="H18" s="110"/>
      <c r="I18" s="110"/>
      <c r="J18" s="110"/>
      <c r="K18" s="116">
        <f>SUM(K14:L17)</f>
        <v>1587713.16</v>
      </c>
      <c r="L18" s="116"/>
    </row>
    <row r="19" spans="2:14" s="3" customFormat="1" x14ac:dyDescent="0.25">
      <c r="B19" s="11"/>
      <c r="J19" s="12"/>
      <c r="K19" s="12"/>
      <c r="L19" s="12"/>
      <c r="N19" s="13"/>
    </row>
    <row r="20" spans="2:14" s="3" customFormat="1" x14ac:dyDescent="0.25">
      <c r="C20" s="104" t="s">
        <v>2</v>
      </c>
      <c r="D20" s="104"/>
      <c r="E20" s="104"/>
      <c r="F20" s="104"/>
      <c r="G20" s="104"/>
      <c r="H20" s="104"/>
      <c r="I20" s="104"/>
      <c r="J20" s="104"/>
      <c r="K20" s="17"/>
      <c r="L20" s="17"/>
    </row>
    <row r="21" spans="2:14" s="3" customFormat="1" x14ac:dyDescent="0.25">
      <c r="C21" s="114" t="s">
        <v>9</v>
      </c>
      <c r="D21" s="114"/>
      <c r="E21" s="114"/>
      <c r="F21" s="114"/>
      <c r="G21" s="114"/>
      <c r="H21" s="114"/>
      <c r="I21" s="114"/>
      <c r="J21" s="114"/>
      <c r="K21" s="17"/>
      <c r="L21" s="17"/>
    </row>
    <row r="22" spans="2:14" s="3" customFormat="1" x14ac:dyDescent="0.25">
      <c r="B22" s="9"/>
      <c r="C22" s="117" t="s">
        <v>24</v>
      </c>
      <c r="D22" s="117"/>
      <c r="E22" s="117"/>
      <c r="F22" s="117"/>
      <c r="G22" s="117"/>
      <c r="H22" s="117"/>
      <c r="I22" s="117"/>
      <c r="J22" s="117"/>
      <c r="K22" s="115">
        <v>102862.15</v>
      </c>
      <c r="L22" s="115"/>
    </row>
    <row r="23" spans="2:14" s="3" customFormat="1" x14ac:dyDescent="0.25">
      <c r="B23" s="9"/>
      <c r="C23" s="118" t="s">
        <v>41</v>
      </c>
      <c r="D23" s="118"/>
      <c r="E23" s="118"/>
      <c r="F23" s="118"/>
      <c r="G23" s="118"/>
      <c r="H23" s="118"/>
      <c r="I23" s="118"/>
      <c r="J23" s="118"/>
      <c r="K23" s="115">
        <v>8687.5</v>
      </c>
      <c r="L23" s="115"/>
    </row>
    <row r="24" spans="2:14" s="3" customFormat="1" x14ac:dyDescent="0.25">
      <c r="B24" s="9"/>
      <c r="C24" s="117" t="s">
        <v>3</v>
      </c>
      <c r="D24" s="117"/>
      <c r="E24" s="117"/>
      <c r="F24" s="117"/>
      <c r="G24" s="117"/>
      <c r="H24" s="117"/>
      <c r="I24" s="117"/>
      <c r="J24" s="117"/>
      <c r="K24" s="115">
        <v>2156.88</v>
      </c>
      <c r="L24" s="115"/>
    </row>
    <row r="25" spans="2:14" s="3" customFormat="1" x14ac:dyDescent="0.25">
      <c r="B25" s="9"/>
      <c r="C25" s="117" t="s">
        <v>11</v>
      </c>
      <c r="D25" s="117"/>
      <c r="E25" s="117"/>
      <c r="F25" s="117"/>
      <c r="G25" s="117"/>
      <c r="H25" s="117"/>
      <c r="I25" s="117"/>
      <c r="J25" s="117"/>
      <c r="K25" s="115">
        <v>53846.66</v>
      </c>
      <c r="L25" s="115"/>
    </row>
    <row r="26" spans="2:14" s="3" customFormat="1" x14ac:dyDescent="0.25">
      <c r="B26" s="9"/>
      <c r="C26" s="117" t="s">
        <v>18</v>
      </c>
      <c r="D26" s="117"/>
      <c r="E26" s="117"/>
      <c r="F26" s="117"/>
      <c r="G26" s="117"/>
      <c r="H26" s="117"/>
      <c r="I26" s="117"/>
      <c r="J26" s="117"/>
      <c r="K26" s="115">
        <v>40164.160000000003</v>
      </c>
      <c r="L26" s="115"/>
    </row>
    <row r="27" spans="2:14" s="3" customFormat="1" x14ac:dyDescent="0.25">
      <c r="B27" s="15"/>
      <c r="C27" s="117" t="s">
        <v>21</v>
      </c>
      <c r="D27" s="117"/>
      <c r="E27" s="117"/>
      <c r="F27" s="117"/>
      <c r="G27" s="117"/>
      <c r="H27" s="117"/>
      <c r="I27" s="117"/>
      <c r="J27" s="117"/>
      <c r="K27" s="115">
        <v>153743.74</v>
      </c>
      <c r="L27" s="115"/>
    </row>
    <row r="28" spans="2:14" s="3" customFormat="1" x14ac:dyDescent="0.25">
      <c r="B28" s="9"/>
      <c r="C28" s="117" t="s">
        <v>19</v>
      </c>
      <c r="D28" s="117"/>
      <c r="E28" s="117"/>
      <c r="F28" s="117"/>
      <c r="G28" s="117"/>
      <c r="H28" s="117"/>
      <c r="I28" s="117"/>
      <c r="J28" s="117"/>
      <c r="K28" s="115">
        <v>70712.929999999993</v>
      </c>
      <c r="L28" s="115"/>
    </row>
    <row r="29" spans="2:14" s="3" customFormat="1" x14ac:dyDescent="0.25">
      <c r="B29" s="9"/>
      <c r="C29" s="117" t="s">
        <v>22</v>
      </c>
      <c r="D29" s="117"/>
      <c r="E29" s="117"/>
      <c r="F29" s="117"/>
      <c r="G29" s="117"/>
      <c r="H29" s="117"/>
      <c r="I29" s="117"/>
      <c r="J29" s="117"/>
      <c r="K29" s="115">
        <v>19218.36</v>
      </c>
      <c r="L29" s="115"/>
    </row>
    <row r="30" spans="2:14" s="3" customFormat="1" x14ac:dyDescent="0.25">
      <c r="B30" s="9"/>
      <c r="C30" s="117" t="s">
        <v>23</v>
      </c>
      <c r="D30" s="117"/>
      <c r="E30" s="117"/>
      <c r="F30" s="117"/>
      <c r="G30" s="117"/>
      <c r="H30" s="117"/>
      <c r="I30" s="117"/>
      <c r="J30" s="117"/>
      <c r="K30" s="115">
        <v>460639.81</v>
      </c>
      <c r="L30" s="115"/>
    </row>
    <row r="31" spans="2:14" s="3" customFormat="1" x14ac:dyDescent="0.25">
      <c r="B31" s="9"/>
      <c r="C31" s="117" t="s">
        <v>25</v>
      </c>
      <c r="D31" s="117"/>
      <c r="E31" s="117"/>
      <c r="F31" s="117"/>
      <c r="G31" s="117"/>
      <c r="H31" s="117"/>
      <c r="I31" s="117"/>
      <c r="J31" s="117"/>
      <c r="K31" s="115">
        <v>361943.8</v>
      </c>
      <c r="L31" s="115"/>
    </row>
    <row r="32" spans="2:14" s="10" customFormat="1" x14ac:dyDescent="0.25">
      <c r="B32" s="15"/>
      <c r="C32" s="117" t="s">
        <v>26</v>
      </c>
      <c r="D32" s="117"/>
      <c r="E32" s="117"/>
      <c r="F32" s="117"/>
      <c r="G32" s="117"/>
      <c r="H32" s="117"/>
      <c r="I32" s="117"/>
      <c r="J32" s="117"/>
      <c r="K32" s="115">
        <v>226249.08</v>
      </c>
      <c r="L32" s="115"/>
    </row>
    <row r="33" spans="2:14" s="3" customFormat="1" x14ac:dyDescent="0.25">
      <c r="B33" s="9"/>
      <c r="C33" s="117" t="s">
        <v>27</v>
      </c>
      <c r="D33" s="117"/>
      <c r="E33" s="117"/>
      <c r="F33" s="117"/>
      <c r="G33" s="117"/>
      <c r="H33" s="117"/>
      <c r="I33" s="117"/>
      <c r="J33" s="117"/>
      <c r="K33" s="115">
        <v>455134.99</v>
      </c>
      <c r="L33" s="115"/>
    </row>
    <row r="34" spans="2:14" s="3" customFormat="1" ht="18" x14ac:dyDescent="0.4">
      <c r="B34" s="9"/>
      <c r="C34" s="117" t="s">
        <v>20</v>
      </c>
      <c r="D34" s="117"/>
      <c r="E34" s="117"/>
      <c r="F34" s="117"/>
      <c r="G34" s="117"/>
      <c r="H34" s="117"/>
      <c r="I34" s="117"/>
      <c r="J34" s="117"/>
      <c r="K34" s="107">
        <v>229952.6</v>
      </c>
      <c r="L34" s="107"/>
    </row>
    <row r="35" spans="2:14" s="18" customFormat="1" x14ac:dyDescent="0.25">
      <c r="B35" s="17"/>
      <c r="C35" s="110" t="s">
        <v>4</v>
      </c>
      <c r="D35" s="110"/>
      <c r="E35" s="110"/>
      <c r="F35" s="110"/>
      <c r="G35" s="110"/>
      <c r="H35" s="110"/>
      <c r="I35" s="110"/>
      <c r="J35" s="110"/>
      <c r="K35" s="112">
        <f>SUM(K22:L34)</f>
        <v>2185312.66</v>
      </c>
      <c r="L35" s="112"/>
    </row>
    <row r="36" spans="2:14" s="3" customFormat="1" x14ac:dyDescent="0.25">
      <c r="K36" s="116"/>
      <c r="L36" s="116"/>
    </row>
    <row r="37" spans="2:14" s="3" customFormat="1" x14ac:dyDescent="0.25">
      <c r="B37" s="86"/>
      <c r="C37" s="104" t="s">
        <v>5</v>
      </c>
      <c r="D37" s="104"/>
      <c r="E37" s="104"/>
      <c r="F37" s="104"/>
      <c r="G37" s="104"/>
      <c r="H37" s="104"/>
      <c r="I37" s="104"/>
      <c r="J37" s="104"/>
      <c r="K37" s="17"/>
      <c r="L37" s="17"/>
      <c r="M37" s="17"/>
    </row>
    <row r="38" spans="2:14" s="3" customFormat="1" x14ac:dyDescent="0.25">
      <c r="B38" s="9"/>
      <c r="C38" s="106" t="s">
        <v>8</v>
      </c>
      <c r="D38" s="106"/>
      <c r="E38" s="106"/>
      <c r="F38" s="106"/>
      <c r="G38" s="106"/>
      <c r="H38" s="106"/>
      <c r="I38" s="106"/>
      <c r="J38" s="106"/>
      <c r="K38" s="115">
        <f>'FLUXO CAIXA SET'!K41:L41</f>
        <v>10809458.600000003</v>
      </c>
      <c r="L38" s="115"/>
      <c r="N38" s="14"/>
    </row>
    <row r="39" spans="2:14" s="3" customFormat="1" x14ac:dyDescent="0.25">
      <c r="B39" s="85"/>
      <c r="C39" s="106" t="s">
        <v>6</v>
      </c>
      <c r="D39" s="106"/>
      <c r="E39" s="106"/>
      <c r="F39" s="106"/>
      <c r="G39" s="106"/>
      <c r="H39" s="106"/>
      <c r="I39" s="106"/>
      <c r="J39" s="106"/>
      <c r="K39" s="115">
        <f>K18</f>
        <v>1587713.16</v>
      </c>
      <c r="L39" s="115"/>
      <c r="N39" s="14"/>
    </row>
    <row r="40" spans="2:14" s="3" customFormat="1" ht="16.5" thickBot="1" x14ac:dyDescent="0.3">
      <c r="C40" s="106" t="s">
        <v>7</v>
      </c>
      <c r="D40" s="106"/>
      <c r="E40" s="106"/>
      <c r="F40" s="106"/>
      <c r="G40" s="106"/>
      <c r="H40" s="106"/>
      <c r="I40" s="106"/>
      <c r="J40" s="106"/>
      <c r="K40" s="113">
        <f>K35</f>
        <v>2185312.66</v>
      </c>
      <c r="L40" s="113"/>
    </row>
    <row r="41" spans="2:14" s="18" customFormat="1" ht="16.5" thickTop="1" x14ac:dyDescent="0.25">
      <c r="C41" s="114" t="s">
        <v>32</v>
      </c>
      <c r="D41" s="114"/>
      <c r="E41" s="114"/>
      <c r="F41" s="114"/>
      <c r="G41" s="114"/>
      <c r="H41" s="114"/>
      <c r="I41" s="114"/>
      <c r="J41" s="114"/>
      <c r="K41" s="112">
        <f>SUM(K38:L39)-K40</f>
        <v>10211859.100000003</v>
      </c>
      <c r="L41" s="112"/>
    </row>
    <row r="42" spans="2:14" s="3" customFormat="1" x14ac:dyDescent="0.25">
      <c r="C42" s="85"/>
      <c r="D42" s="85"/>
      <c r="E42" s="85"/>
      <c r="F42" s="85"/>
      <c r="G42" s="85"/>
      <c r="H42" s="85"/>
      <c r="I42" s="85"/>
      <c r="J42" s="85"/>
      <c r="K42" s="88"/>
      <c r="L42" s="88"/>
    </row>
    <row r="43" spans="2:14" s="3" customFormat="1" x14ac:dyDescent="0.25">
      <c r="B43" s="86"/>
      <c r="C43" s="104" t="s">
        <v>28</v>
      </c>
      <c r="D43" s="104"/>
      <c r="E43" s="104"/>
      <c r="F43" s="104"/>
      <c r="G43" s="104"/>
      <c r="H43" s="104"/>
      <c r="I43" s="104"/>
      <c r="J43" s="104"/>
      <c r="K43" s="17"/>
      <c r="L43" s="17"/>
      <c r="M43" s="17"/>
    </row>
    <row r="44" spans="2:14" s="3" customFormat="1" x14ac:dyDescent="0.25">
      <c r="B44" s="9"/>
      <c r="C44" s="106" t="s">
        <v>31</v>
      </c>
      <c r="D44" s="106"/>
      <c r="E44" s="106"/>
      <c r="F44" s="106"/>
      <c r="G44" s="106"/>
      <c r="H44" s="106"/>
      <c r="I44" s="106"/>
      <c r="J44" s="106"/>
      <c r="K44" s="115">
        <v>11346.11</v>
      </c>
      <c r="L44" s="115"/>
      <c r="N44" s="13"/>
    </row>
    <row r="45" spans="2:14" s="3" customFormat="1" x14ac:dyDescent="0.25">
      <c r="B45" s="9"/>
      <c r="C45" s="106" t="s">
        <v>30</v>
      </c>
      <c r="D45" s="106"/>
      <c r="E45" s="106"/>
      <c r="F45" s="106"/>
      <c r="G45" s="106"/>
      <c r="H45" s="106"/>
      <c r="I45" s="106"/>
      <c r="J45" s="106"/>
      <c r="K45" s="115">
        <v>100918.37</v>
      </c>
      <c r="L45" s="115"/>
      <c r="N45" s="13"/>
    </row>
    <row r="46" spans="2:14" s="3" customFormat="1" x14ac:dyDescent="0.25">
      <c r="B46" s="9"/>
      <c r="C46" s="106" t="s">
        <v>29</v>
      </c>
      <c r="D46" s="106"/>
      <c r="E46" s="106"/>
      <c r="F46" s="106"/>
      <c r="G46" s="106"/>
      <c r="H46" s="106"/>
      <c r="I46" s="106"/>
      <c r="J46" s="106"/>
      <c r="K46" s="115">
        <v>10095357.619999999</v>
      </c>
      <c r="L46" s="115"/>
      <c r="N46" s="13"/>
    </row>
    <row r="47" spans="2:14" s="3" customFormat="1" ht="16.5" thickBot="1" x14ac:dyDescent="0.3">
      <c r="B47" s="9"/>
      <c r="C47" s="106" t="s">
        <v>57</v>
      </c>
      <c r="D47" s="106"/>
      <c r="E47" s="106"/>
      <c r="F47" s="106"/>
      <c r="G47" s="106"/>
      <c r="H47" s="106"/>
      <c r="I47" s="106"/>
      <c r="J47" s="106"/>
      <c r="K47" s="113">
        <v>4237</v>
      </c>
      <c r="L47" s="113"/>
      <c r="N47" s="13"/>
    </row>
    <row r="48" spans="2:14" s="18" customFormat="1" ht="16.5" thickTop="1" x14ac:dyDescent="0.25">
      <c r="C48" s="114" t="s">
        <v>33</v>
      </c>
      <c r="D48" s="114"/>
      <c r="E48" s="114"/>
      <c r="F48" s="114"/>
      <c r="G48" s="114"/>
      <c r="H48" s="114"/>
      <c r="I48" s="114"/>
      <c r="J48" s="114"/>
      <c r="K48" s="112">
        <f>SUM(K44:L47)</f>
        <v>10211859.1</v>
      </c>
      <c r="L48" s="112"/>
      <c r="N48" s="26"/>
    </row>
    <row r="49" spans="2:16" s="3" customFormat="1" x14ac:dyDescent="0.25">
      <c r="B49" s="86"/>
      <c r="C49" s="83"/>
      <c r="D49" s="83"/>
      <c r="E49" s="83"/>
      <c r="F49" s="83"/>
      <c r="G49" s="83"/>
      <c r="H49" s="83"/>
      <c r="I49" s="83"/>
      <c r="J49" s="83"/>
      <c r="K49" s="115"/>
      <c r="L49" s="115"/>
      <c r="M49" s="17"/>
      <c r="N49" s="19"/>
      <c r="O49" s="102"/>
      <c r="P49" s="103"/>
    </row>
    <row r="50" spans="2:16" s="3" customFormat="1" x14ac:dyDescent="0.25">
      <c r="B50" s="86"/>
      <c r="C50" s="104" t="s">
        <v>34</v>
      </c>
      <c r="D50" s="104"/>
      <c r="E50" s="104"/>
      <c r="F50" s="104"/>
      <c r="G50" s="104"/>
      <c r="H50" s="104"/>
      <c r="I50" s="104"/>
      <c r="J50" s="104"/>
      <c r="M50" s="17"/>
    </row>
    <row r="51" spans="2:16" s="3" customFormat="1" x14ac:dyDescent="0.25">
      <c r="B51" s="86"/>
      <c r="C51" s="106" t="s">
        <v>35</v>
      </c>
      <c r="D51" s="106"/>
      <c r="E51" s="106"/>
      <c r="F51" s="106"/>
      <c r="G51" s="106"/>
      <c r="H51" s="106"/>
      <c r="I51" s="106"/>
      <c r="J51" s="106"/>
      <c r="K51" s="115">
        <f>$K$18</f>
        <v>1587713.16</v>
      </c>
      <c r="L51" s="115"/>
      <c r="M51" s="17"/>
    </row>
    <row r="52" spans="2:16" s="3" customFormat="1" ht="18" x14ac:dyDescent="0.4">
      <c r="B52" s="86"/>
      <c r="C52" s="106" t="s">
        <v>36</v>
      </c>
      <c r="D52" s="106"/>
      <c r="E52" s="106"/>
      <c r="F52" s="106"/>
      <c r="G52" s="106"/>
      <c r="H52" s="106"/>
      <c r="I52" s="106"/>
      <c r="J52" s="106"/>
      <c r="K52" s="107">
        <f>$K$35</f>
        <v>2185312.66</v>
      </c>
      <c r="L52" s="107"/>
      <c r="M52" s="17"/>
    </row>
    <row r="53" spans="2:16" s="101" customFormat="1" x14ac:dyDescent="0.25">
      <c r="B53" s="99"/>
      <c r="C53" s="128" t="s">
        <v>39</v>
      </c>
      <c r="D53" s="128"/>
      <c r="E53" s="128"/>
      <c r="F53" s="128"/>
      <c r="G53" s="128"/>
      <c r="H53" s="128"/>
      <c r="I53" s="128"/>
      <c r="J53" s="128"/>
      <c r="K53" s="129">
        <f>K51-K52</f>
        <v>-597599.50000000023</v>
      </c>
      <c r="L53" s="129"/>
      <c r="M53" s="100"/>
    </row>
    <row r="54" spans="2:16" s="3" customFormat="1" x14ac:dyDescent="0.25">
      <c r="C54" s="17"/>
      <c r="D54" s="17"/>
      <c r="E54" s="17"/>
      <c r="F54" s="17"/>
      <c r="G54" s="17"/>
      <c r="H54" s="17"/>
      <c r="I54" s="17"/>
      <c r="J54" s="17"/>
      <c r="K54" s="17"/>
      <c r="L54" s="39"/>
      <c r="M54" s="17"/>
      <c r="N54" s="14"/>
    </row>
    <row r="55" spans="2:16" s="3" customFormat="1" x14ac:dyDescent="0.25">
      <c r="B55" s="86"/>
      <c r="C55" s="110"/>
      <c r="D55" s="110"/>
      <c r="E55" s="110"/>
      <c r="F55" s="110"/>
      <c r="G55" s="110"/>
      <c r="H55" s="110"/>
      <c r="I55" s="110"/>
      <c r="J55" s="110"/>
      <c r="K55" s="112"/>
      <c r="L55" s="112"/>
      <c r="M55" s="17"/>
    </row>
    <row r="56" spans="2:16" s="3" customFormat="1" ht="15.75" customHeight="1" x14ac:dyDescent="0.25">
      <c r="C56" s="111"/>
      <c r="D56" s="105"/>
      <c r="E56" s="105"/>
      <c r="F56" s="105"/>
      <c r="G56" s="105"/>
      <c r="H56" s="105"/>
      <c r="I56" s="105"/>
      <c r="J56" s="105"/>
      <c r="K56" s="105"/>
      <c r="L56" s="105"/>
      <c r="M56" s="17"/>
      <c r="N56" s="14"/>
    </row>
    <row r="57" spans="2:16" s="3" customFormat="1" x14ac:dyDescent="0.25"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7"/>
      <c r="N57" s="14"/>
    </row>
    <row r="58" spans="2:16" s="3" customFormat="1" ht="5.0999999999999996" customHeight="1" x14ac:dyDescent="0.2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4"/>
    </row>
    <row r="59" spans="2:16" s="10" customFormat="1" ht="12" customHeight="1" x14ac:dyDescent="0.25">
      <c r="B59" s="1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87"/>
      <c r="N59" s="16"/>
    </row>
    <row r="60" spans="2:16" s="10" customFormat="1" ht="12" customHeight="1" x14ac:dyDescent="0.25">
      <c r="B60" s="1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87"/>
      <c r="N60" s="16"/>
    </row>
    <row r="61" spans="2:16" s="10" customFormat="1" ht="12" customHeight="1" x14ac:dyDescent="0.25">
      <c r="B61" s="1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87"/>
      <c r="N61" s="16"/>
    </row>
    <row r="62" spans="2:16" s="10" customFormat="1" ht="12" customHeight="1" x14ac:dyDescent="0.25">
      <c r="B62" s="1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87"/>
      <c r="N62" s="16"/>
    </row>
    <row r="63" spans="2:16" s="10" customFormat="1" x14ac:dyDescent="0.25">
      <c r="B63" s="15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7"/>
      <c r="N63" s="16"/>
    </row>
  </sheetData>
  <mergeCells count="83">
    <mergeCell ref="C15:J15"/>
    <mergeCell ref="K15:L15"/>
    <mergeCell ref="C5:K5"/>
    <mergeCell ref="C6:K6"/>
    <mergeCell ref="C7:K7"/>
    <mergeCell ref="C8:K8"/>
    <mergeCell ref="B9:D9"/>
    <mergeCell ref="E9:H9"/>
    <mergeCell ref="C10:K10"/>
    <mergeCell ref="C12:J12"/>
    <mergeCell ref="C13:J13"/>
    <mergeCell ref="C14:J14"/>
    <mergeCell ref="K14:L14"/>
    <mergeCell ref="C16:J16"/>
    <mergeCell ref="K16:L16"/>
    <mergeCell ref="C17:J17"/>
    <mergeCell ref="K17:L17"/>
    <mergeCell ref="C18:J18"/>
    <mergeCell ref="K18:L18"/>
    <mergeCell ref="C20:J20"/>
    <mergeCell ref="C21:J21"/>
    <mergeCell ref="C22:J22"/>
    <mergeCell ref="K22:L22"/>
    <mergeCell ref="C23:J23"/>
    <mergeCell ref="K23:L23"/>
    <mergeCell ref="C24:J24"/>
    <mergeCell ref="K24:L24"/>
    <mergeCell ref="C25:J25"/>
    <mergeCell ref="K25:L25"/>
    <mergeCell ref="C26:J26"/>
    <mergeCell ref="K26:L26"/>
    <mergeCell ref="C27:J27"/>
    <mergeCell ref="K27:L27"/>
    <mergeCell ref="C28:J28"/>
    <mergeCell ref="K28:L28"/>
    <mergeCell ref="C29:J29"/>
    <mergeCell ref="K29:L29"/>
    <mergeCell ref="C30:J30"/>
    <mergeCell ref="K30:L30"/>
    <mergeCell ref="C31:J31"/>
    <mergeCell ref="K31:L31"/>
    <mergeCell ref="C32:J32"/>
    <mergeCell ref="K32:L32"/>
    <mergeCell ref="C33:J33"/>
    <mergeCell ref="K33:L33"/>
    <mergeCell ref="C34:J34"/>
    <mergeCell ref="K34:L34"/>
    <mergeCell ref="C35:J35"/>
    <mergeCell ref="K35:L35"/>
    <mergeCell ref="C44:J44"/>
    <mergeCell ref="K44:L44"/>
    <mergeCell ref="K36:L36"/>
    <mergeCell ref="C37:J37"/>
    <mergeCell ref="C38:J38"/>
    <mergeCell ref="K38:L38"/>
    <mergeCell ref="C39:J39"/>
    <mergeCell ref="K39:L39"/>
    <mergeCell ref="C40:J40"/>
    <mergeCell ref="K40:L40"/>
    <mergeCell ref="C41:J41"/>
    <mergeCell ref="K41:L41"/>
    <mergeCell ref="C43:J43"/>
    <mergeCell ref="C45:J45"/>
    <mergeCell ref="K45:L45"/>
    <mergeCell ref="C46:J46"/>
    <mergeCell ref="K46:L46"/>
    <mergeCell ref="C48:J48"/>
    <mergeCell ref="K48:L48"/>
    <mergeCell ref="C47:J47"/>
    <mergeCell ref="K47:L47"/>
    <mergeCell ref="C59:L62"/>
    <mergeCell ref="K49:L49"/>
    <mergeCell ref="O49:P49"/>
    <mergeCell ref="C50:J50"/>
    <mergeCell ref="C51:J51"/>
    <mergeCell ref="K51:L51"/>
    <mergeCell ref="C52:J52"/>
    <mergeCell ref="K52:L52"/>
    <mergeCell ref="C53:J53"/>
    <mergeCell ref="K53:L53"/>
    <mergeCell ref="C55:J55"/>
    <mergeCell ref="K55:L55"/>
    <mergeCell ref="C56:L57"/>
  </mergeCells>
  <pageMargins left="0.55118110236220474" right="0.23622047244094491" top="0.23622047244094491" bottom="0.19685039370078741" header="0.23622047244094491" footer="0.15748031496062992"/>
  <pageSetup paperSize="9" scale="6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showGridLines="0" zoomScaleNormal="100" workbookViewId="0">
      <selection activeCell="C8" sqref="C8:K8"/>
    </sheetView>
  </sheetViews>
  <sheetFormatPr defaultRowHeight="15.75" x14ac:dyDescent="0.25"/>
  <cols>
    <col min="1" max="1" width="1.7109375" style="1" customWidth="1"/>
    <col min="2" max="2" width="2.7109375" style="1" customWidth="1"/>
    <col min="3" max="3" width="9.5703125" style="1" customWidth="1"/>
    <col min="4" max="4" width="22.85546875" style="1" customWidth="1"/>
    <col min="5" max="6" width="9.140625" style="1"/>
    <col min="7" max="7" width="6.85546875" style="1" customWidth="1"/>
    <col min="8" max="8" width="12.140625" style="1" customWidth="1"/>
    <col min="9" max="9" width="19.28515625" style="1" customWidth="1"/>
    <col min="10" max="10" width="12.42578125" style="1" customWidth="1"/>
    <col min="11" max="11" width="9.140625" style="1"/>
    <col min="12" max="12" width="21.28515625" style="1" customWidth="1"/>
    <col min="13" max="13" width="2.7109375" style="1" customWidth="1"/>
    <col min="14" max="14" width="20.42578125" style="137" customWidth="1"/>
    <col min="15" max="15" width="9.140625" style="2"/>
    <col min="16" max="16" width="18.85546875" style="2" customWidth="1"/>
    <col min="17" max="16384" width="9.140625" style="2"/>
  </cols>
  <sheetData>
    <row r="1" spans="2:14" s="1" customFormat="1" x14ac:dyDescent="0.25">
      <c r="N1" s="133"/>
    </row>
    <row r="2" spans="2:14" s="1" customFormat="1" x14ac:dyDescent="0.25">
      <c r="N2" s="133"/>
    </row>
    <row r="3" spans="2:14" s="1" customFormat="1" x14ac:dyDescent="0.25">
      <c r="N3" s="133"/>
    </row>
    <row r="4" spans="2:14" s="1" customFormat="1" x14ac:dyDescent="0.25">
      <c r="N4" s="133"/>
    </row>
    <row r="5" spans="2:14" s="1" customFormat="1" ht="18.75" x14ac:dyDescent="0.3">
      <c r="C5" s="121" t="s">
        <v>14</v>
      </c>
      <c r="D5" s="121"/>
      <c r="E5" s="121"/>
      <c r="F5" s="121"/>
      <c r="G5" s="121"/>
      <c r="H5" s="121"/>
      <c r="I5" s="121"/>
      <c r="J5" s="121"/>
      <c r="K5" s="121"/>
      <c r="L5" s="8"/>
      <c r="N5" s="133"/>
    </row>
    <row r="6" spans="2:14" s="1" customFormat="1" ht="18.75" x14ac:dyDescent="0.25">
      <c r="C6" s="122" t="s">
        <v>12</v>
      </c>
      <c r="D6" s="122"/>
      <c r="E6" s="122"/>
      <c r="F6" s="122"/>
      <c r="G6" s="122"/>
      <c r="H6" s="122"/>
      <c r="I6" s="122"/>
      <c r="J6" s="122"/>
      <c r="K6" s="122"/>
      <c r="L6" s="6"/>
      <c r="N6" s="133"/>
    </row>
    <row r="7" spans="2:14" s="1" customFormat="1" ht="18.75" x14ac:dyDescent="0.25">
      <c r="C7" s="123" t="s">
        <v>13</v>
      </c>
      <c r="D7" s="123"/>
      <c r="E7" s="123"/>
      <c r="F7" s="123"/>
      <c r="G7" s="123"/>
      <c r="H7" s="123"/>
      <c r="I7" s="123"/>
      <c r="J7" s="123"/>
      <c r="K7" s="123"/>
      <c r="L7" s="6"/>
      <c r="N7" s="133"/>
    </row>
    <row r="8" spans="2:14" s="1" customFormat="1" ht="18.75" x14ac:dyDescent="0.25">
      <c r="B8" s="5"/>
      <c r="C8" s="124" t="s">
        <v>58</v>
      </c>
      <c r="D8" s="124"/>
      <c r="E8" s="124"/>
      <c r="F8" s="124"/>
      <c r="G8" s="124"/>
      <c r="H8" s="124"/>
      <c r="I8" s="124"/>
      <c r="J8" s="124"/>
      <c r="K8" s="124"/>
      <c r="L8" s="6"/>
      <c r="N8" s="133"/>
    </row>
    <row r="9" spans="2:14" s="1" customFormat="1" ht="5.0999999999999996" customHeight="1" x14ac:dyDescent="0.25">
      <c r="B9" s="125"/>
      <c r="C9" s="125"/>
      <c r="D9" s="125"/>
      <c r="E9" s="126"/>
      <c r="F9" s="126"/>
      <c r="G9" s="126"/>
      <c r="H9" s="126"/>
      <c r="I9" s="5"/>
      <c r="J9" s="5"/>
      <c r="K9" s="5"/>
      <c r="L9" s="5"/>
      <c r="N9" s="133"/>
    </row>
    <row r="10" spans="2:14" s="1" customFormat="1" ht="18.75" customHeight="1" x14ac:dyDescent="0.3">
      <c r="B10" s="5"/>
      <c r="C10" s="121" t="s">
        <v>15</v>
      </c>
      <c r="D10" s="121"/>
      <c r="E10" s="121"/>
      <c r="F10" s="121"/>
      <c r="G10" s="121"/>
      <c r="H10" s="121"/>
      <c r="I10" s="121"/>
      <c r="J10" s="121"/>
      <c r="K10" s="121"/>
      <c r="L10" s="7"/>
      <c r="N10" s="133"/>
    </row>
    <row r="11" spans="2:14" s="1" customFormat="1" x14ac:dyDescent="0.25">
      <c r="N11" s="133"/>
    </row>
    <row r="12" spans="2:14" s="1" customFormat="1" x14ac:dyDescent="0.25">
      <c r="C12" s="127" t="s">
        <v>0</v>
      </c>
      <c r="D12" s="127"/>
      <c r="E12" s="127"/>
      <c r="F12" s="127"/>
      <c r="G12" s="127"/>
      <c r="H12" s="127"/>
      <c r="I12" s="127"/>
      <c r="J12" s="127"/>
      <c r="K12" s="4"/>
      <c r="L12" s="4"/>
      <c r="N12" s="133"/>
    </row>
    <row r="13" spans="2:14" s="3" customFormat="1" x14ac:dyDescent="0.25">
      <c r="C13" s="114" t="s">
        <v>10</v>
      </c>
      <c r="D13" s="114"/>
      <c r="E13" s="114"/>
      <c r="F13" s="114"/>
      <c r="G13" s="114"/>
      <c r="H13" s="114"/>
      <c r="I13" s="114"/>
      <c r="J13" s="114"/>
      <c r="K13" s="17"/>
      <c r="L13" s="17"/>
      <c r="N13" s="13"/>
    </row>
    <row r="14" spans="2:14" s="3" customFormat="1" x14ac:dyDescent="0.25">
      <c r="C14" s="106" t="s">
        <v>16</v>
      </c>
      <c r="D14" s="106"/>
      <c r="E14" s="106"/>
      <c r="F14" s="106"/>
      <c r="G14" s="106"/>
      <c r="H14" s="106"/>
      <c r="I14" s="106"/>
      <c r="J14" s="106"/>
      <c r="K14" s="115">
        <v>3119657</v>
      </c>
      <c r="L14" s="115"/>
      <c r="N14" s="13"/>
    </row>
    <row r="15" spans="2:14" s="3" customFormat="1" x14ac:dyDescent="0.25">
      <c r="C15" s="106" t="s">
        <v>37</v>
      </c>
      <c r="D15" s="106"/>
      <c r="E15" s="106"/>
      <c r="F15" s="106"/>
      <c r="G15" s="106"/>
      <c r="H15" s="106"/>
      <c r="I15" s="106"/>
      <c r="J15" s="106"/>
      <c r="K15" s="115">
        <v>0</v>
      </c>
      <c r="L15" s="115"/>
      <c r="N15" s="13"/>
    </row>
    <row r="16" spans="2:14" s="3" customFormat="1" x14ac:dyDescent="0.25">
      <c r="C16" s="106" t="s">
        <v>46</v>
      </c>
      <c r="D16" s="106"/>
      <c r="E16" s="106"/>
      <c r="F16" s="106"/>
      <c r="G16" s="106"/>
      <c r="H16" s="106"/>
      <c r="I16" s="106"/>
      <c r="J16" s="106"/>
      <c r="K16" s="115">
        <v>47689.78</v>
      </c>
      <c r="L16" s="115"/>
      <c r="N16" s="13"/>
    </row>
    <row r="17" spans="2:14" s="10" customFormat="1" ht="18" x14ac:dyDescent="0.4">
      <c r="C17" s="119" t="s">
        <v>38</v>
      </c>
      <c r="D17" s="119"/>
      <c r="E17" s="119"/>
      <c r="F17" s="119"/>
      <c r="G17" s="119"/>
      <c r="H17" s="119"/>
      <c r="I17" s="119"/>
      <c r="J17" s="119"/>
      <c r="K17" s="120">
        <v>99314.52</v>
      </c>
      <c r="L17" s="120"/>
      <c r="N17" s="134"/>
    </row>
    <row r="18" spans="2:14" s="3" customFormat="1" x14ac:dyDescent="0.25">
      <c r="C18" s="110" t="s">
        <v>1</v>
      </c>
      <c r="D18" s="110"/>
      <c r="E18" s="110"/>
      <c r="F18" s="110"/>
      <c r="G18" s="110"/>
      <c r="H18" s="110"/>
      <c r="I18" s="110"/>
      <c r="J18" s="110"/>
      <c r="K18" s="116">
        <f>SUM(K14:L17)</f>
        <v>3266661.3</v>
      </c>
      <c r="L18" s="116"/>
      <c r="N18" s="13"/>
    </row>
    <row r="19" spans="2:14" s="3" customFormat="1" x14ac:dyDescent="0.25">
      <c r="B19" s="11"/>
      <c r="J19" s="12"/>
      <c r="K19" s="12"/>
      <c r="L19" s="12"/>
      <c r="N19" s="13"/>
    </row>
    <row r="20" spans="2:14" s="3" customFormat="1" x14ac:dyDescent="0.25">
      <c r="C20" s="104" t="s">
        <v>2</v>
      </c>
      <c r="D20" s="104"/>
      <c r="E20" s="104"/>
      <c r="F20" s="104"/>
      <c r="G20" s="104"/>
      <c r="H20" s="104"/>
      <c r="I20" s="104"/>
      <c r="J20" s="104"/>
      <c r="K20" s="17"/>
      <c r="L20" s="17"/>
      <c r="N20" s="13"/>
    </row>
    <row r="21" spans="2:14" s="3" customFormat="1" x14ac:dyDescent="0.25">
      <c r="C21" s="114" t="s">
        <v>9</v>
      </c>
      <c r="D21" s="114"/>
      <c r="E21" s="114"/>
      <c r="F21" s="114"/>
      <c r="G21" s="114"/>
      <c r="H21" s="114"/>
      <c r="I21" s="114"/>
      <c r="J21" s="114"/>
      <c r="K21" s="17"/>
      <c r="L21" s="17"/>
      <c r="N21" s="13"/>
    </row>
    <row r="22" spans="2:14" s="3" customFormat="1" x14ac:dyDescent="0.25">
      <c r="B22" s="9"/>
      <c r="C22" s="117" t="s">
        <v>24</v>
      </c>
      <c r="D22" s="117"/>
      <c r="E22" s="117"/>
      <c r="F22" s="117"/>
      <c r="G22" s="117"/>
      <c r="H22" s="117"/>
      <c r="I22" s="117"/>
      <c r="J22" s="117"/>
      <c r="K22" s="115">
        <v>56399.57</v>
      </c>
      <c r="L22" s="115"/>
      <c r="N22" s="13"/>
    </row>
    <row r="23" spans="2:14" s="3" customFormat="1" x14ac:dyDescent="0.25">
      <c r="B23" s="9"/>
      <c r="C23" s="118" t="s">
        <v>41</v>
      </c>
      <c r="D23" s="118"/>
      <c r="E23" s="118"/>
      <c r="F23" s="118"/>
      <c r="G23" s="118"/>
      <c r="H23" s="118"/>
      <c r="I23" s="118"/>
      <c r="J23" s="118"/>
      <c r="K23" s="115">
        <v>2779.9</v>
      </c>
      <c r="L23" s="115"/>
      <c r="N23" s="13"/>
    </row>
    <row r="24" spans="2:14" s="3" customFormat="1" x14ac:dyDescent="0.25">
      <c r="B24" s="9"/>
      <c r="C24" s="117" t="s">
        <v>3</v>
      </c>
      <c r="D24" s="117"/>
      <c r="E24" s="117"/>
      <c r="F24" s="117"/>
      <c r="G24" s="117"/>
      <c r="H24" s="117"/>
      <c r="I24" s="117"/>
      <c r="J24" s="117"/>
      <c r="K24" s="115">
        <v>1980.91</v>
      </c>
      <c r="L24" s="115"/>
      <c r="N24" s="13"/>
    </row>
    <row r="25" spans="2:14" s="3" customFormat="1" x14ac:dyDescent="0.25">
      <c r="B25" s="9"/>
      <c r="C25" s="117" t="s">
        <v>11</v>
      </c>
      <c r="D25" s="117"/>
      <c r="E25" s="117"/>
      <c r="F25" s="117"/>
      <c r="G25" s="117"/>
      <c r="H25" s="117"/>
      <c r="I25" s="117"/>
      <c r="J25" s="117"/>
      <c r="K25" s="115">
        <v>82472.179999999993</v>
      </c>
      <c r="L25" s="115"/>
      <c r="N25" s="13"/>
    </row>
    <row r="26" spans="2:14" s="3" customFormat="1" x14ac:dyDescent="0.25">
      <c r="B26" s="9"/>
      <c r="C26" s="117" t="s">
        <v>18</v>
      </c>
      <c r="D26" s="117"/>
      <c r="E26" s="117"/>
      <c r="F26" s="117"/>
      <c r="G26" s="117"/>
      <c r="H26" s="117"/>
      <c r="I26" s="117"/>
      <c r="J26" s="117"/>
      <c r="K26" s="115">
        <v>41897.279999999999</v>
      </c>
      <c r="L26" s="115"/>
      <c r="N26" s="13"/>
    </row>
    <row r="27" spans="2:14" s="3" customFormat="1" x14ac:dyDescent="0.25">
      <c r="B27" s="15"/>
      <c r="C27" s="117" t="s">
        <v>21</v>
      </c>
      <c r="D27" s="117"/>
      <c r="E27" s="117"/>
      <c r="F27" s="117"/>
      <c r="G27" s="117"/>
      <c r="H27" s="117"/>
      <c r="I27" s="117"/>
      <c r="J27" s="117"/>
      <c r="K27" s="115">
        <v>179373.4</v>
      </c>
      <c r="L27" s="115"/>
      <c r="N27" s="13"/>
    </row>
    <row r="28" spans="2:14" s="3" customFormat="1" x14ac:dyDescent="0.25">
      <c r="B28" s="9"/>
      <c r="C28" s="117" t="s">
        <v>19</v>
      </c>
      <c r="D28" s="117"/>
      <c r="E28" s="117"/>
      <c r="F28" s="117"/>
      <c r="G28" s="117"/>
      <c r="H28" s="117"/>
      <c r="I28" s="117"/>
      <c r="J28" s="117"/>
      <c r="K28" s="115">
        <v>48805.73</v>
      </c>
      <c r="L28" s="115"/>
      <c r="N28" s="13"/>
    </row>
    <row r="29" spans="2:14" s="3" customFormat="1" x14ac:dyDescent="0.25">
      <c r="B29" s="9"/>
      <c r="C29" s="117" t="s">
        <v>22</v>
      </c>
      <c r="D29" s="117"/>
      <c r="E29" s="117"/>
      <c r="F29" s="117"/>
      <c r="G29" s="117"/>
      <c r="H29" s="117"/>
      <c r="I29" s="117"/>
      <c r="J29" s="117"/>
      <c r="K29" s="115">
        <v>66525.98</v>
      </c>
      <c r="L29" s="115"/>
      <c r="N29" s="13"/>
    </row>
    <row r="30" spans="2:14" s="3" customFormat="1" x14ac:dyDescent="0.25">
      <c r="B30" s="9"/>
      <c r="C30" s="117" t="s">
        <v>23</v>
      </c>
      <c r="D30" s="117"/>
      <c r="E30" s="117"/>
      <c r="F30" s="117"/>
      <c r="G30" s="117"/>
      <c r="H30" s="117"/>
      <c r="I30" s="117"/>
      <c r="J30" s="117"/>
      <c r="K30" s="115">
        <v>564672.68000000005</v>
      </c>
      <c r="L30" s="115"/>
      <c r="N30" s="13"/>
    </row>
    <row r="31" spans="2:14" s="3" customFormat="1" x14ac:dyDescent="0.25">
      <c r="B31" s="9"/>
      <c r="C31" s="117" t="s">
        <v>25</v>
      </c>
      <c r="D31" s="117"/>
      <c r="E31" s="117"/>
      <c r="F31" s="117"/>
      <c r="G31" s="117"/>
      <c r="H31" s="117"/>
      <c r="I31" s="117"/>
      <c r="J31" s="117"/>
      <c r="K31" s="115">
        <v>718225.05</v>
      </c>
      <c r="L31" s="115"/>
      <c r="N31" s="13"/>
    </row>
    <row r="32" spans="2:14" s="10" customFormat="1" x14ac:dyDescent="0.25">
      <c r="B32" s="15"/>
      <c r="C32" s="117" t="s">
        <v>26</v>
      </c>
      <c r="D32" s="117"/>
      <c r="E32" s="117"/>
      <c r="F32" s="117"/>
      <c r="G32" s="117"/>
      <c r="H32" s="117"/>
      <c r="I32" s="117"/>
      <c r="J32" s="117"/>
      <c r="K32" s="115">
        <v>338169.29</v>
      </c>
      <c r="L32" s="115"/>
      <c r="N32" s="134"/>
    </row>
    <row r="33" spans="2:14" s="3" customFormat="1" x14ac:dyDescent="0.25">
      <c r="B33" s="9"/>
      <c r="C33" s="117" t="s">
        <v>27</v>
      </c>
      <c r="D33" s="117"/>
      <c r="E33" s="117"/>
      <c r="F33" s="117"/>
      <c r="G33" s="117"/>
      <c r="H33" s="117"/>
      <c r="I33" s="117"/>
      <c r="J33" s="117"/>
      <c r="K33" s="115">
        <v>538075.43999999994</v>
      </c>
      <c r="L33" s="115"/>
      <c r="N33" s="13"/>
    </row>
    <row r="34" spans="2:14" s="3" customFormat="1" ht="18" x14ac:dyDescent="0.4">
      <c r="B34" s="9"/>
      <c r="C34" s="117" t="s">
        <v>20</v>
      </c>
      <c r="D34" s="117"/>
      <c r="E34" s="117"/>
      <c r="F34" s="117"/>
      <c r="G34" s="117"/>
      <c r="H34" s="117"/>
      <c r="I34" s="117"/>
      <c r="J34" s="117"/>
      <c r="K34" s="107">
        <v>94702.45</v>
      </c>
      <c r="L34" s="107"/>
      <c r="N34" s="13"/>
    </row>
    <row r="35" spans="2:14" s="18" customFormat="1" x14ac:dyDescent="0.25">
      <c r="B35" s="17"/>
      <c r="C35" s="110" t="s">
        <v>4</v>
      </c>
      <c r="D35" s="110"/>
      <c r="E35" s="110"/>
      <c r="F35" s="110"/>
      <c r="G35" s="110"/>
      <c r="H35" s="110"/>
      <c r="I35" s="110"/>
      <c r="J35" s="110"/>
      <c r="K35" s="112">
        <f>SUM(K22:L34)</f>
        <v>2734079.8600000003</v>
      </c>
      <c r="L35" s="112"/>
      <c r="N35" s="135"/>
    </row>
    <row r="36" spans="2:14" s="3" customFormat="1" x14ac:dyDescent="0.25">
      <c r="K36" s="116"/>
      <c r="L36" s="116"/>
      <c r="N36" s="13"/>
    </row>
    <row r="37" spans="2:14" s="3" customFormat="1" x14ac:dyDescent="0.25">
      <c r="B37" s="92"/>
      <c r="C37" s="104" t="s">
        <v>5</v>
      </c>
      <c r="D37" s="104"/>
      <c r="E37" s="104"/>
      <c r="F37" s="104"/>
      <c r="G37" s="104"/>
      <c r="H37" s="104"/>
      <c r="I37" s="104"/>
      <c r="J37" s="104"/>
      <c r="K37" s="17"/>
      <c r="L37" s="17"/>
      <c r="M37" s="17"/>
      <c r="N37" s="13"/>
    </row>
    <row r="38" spans="2:14" s="3" customFormat="1" x14ac:dyDescent="0.25">
      <c r="B38" s="9"/>
      <c r="C38" s="106" t="s">
        <v>8</v>
      </c>
      <c r="D38" s="106"/>
      <c r="E38" s="106"/>
      <c r="F38" s="106"/>
      <c r="G38" s="106"/>
      <c r="H38" s="106"/>
      <c r="I38" s="106"/>
      <c r="J38" s="106"/>
      <c r="K38" s="115">
        <f>'FLUXO CAIXA OUT'!K41:L41</f>
        <v>10211859.100000003</v>
      </c>
      <c r="L38" s="115"/>
      <c r="N38" s="13"/>
    </row>
    <row r="39" spans="2:14" s="3" customFormat="1" x14ac:dyDescent="0.25">
      <c r="B39" s="89"/>
      <c r="C39" s="106" t="s">
        <v>6</v>
      </c>
      <c r="D39" s="106"/>
      <c r="E39" s="106"/>
      <c r="F39" s="106"/>
      <c r="G39" s="106"/>
      <c r="H39" s="106"/>
      <c r="I39" s="106"/>
      <c r="J39" s="106"/>
      <c r="K39" s="115">
        <f>K18</f>
        <v>3266661.3</v>
      </c>
      <c r="L39" s="115"/>
      <c r="N39" s="13"/>
    </row>
    <row r="40" spans="2:14" s="3" customFormat="1" ht="16.5" thickBot="1" x14ac:dyDescent="0.3">
      <c r="C40" s="106" t="s">
        <v>7</v>
      </c>
      <c r="D40" s="106"/>
      <c r="E40" s="106"/>
      <c r="F40" s="106"/>
      <c r="G40" s="106"/>
      <c r="H40" s="106"/>
      <c r="I40" s="106"/>
      <c r="J40" s="106"/>
      <c r="K40" s="113">
        <f>K35</f>
        <v>2734079.8600000003</v>
      </c>
      <c r="L40" s="113"/>
      <c r="N40" s="13"/>
    </row>
    <row r="41" spans="2:14" s="18" customFormat="1" ht="16.5" thickTop="1" x14ac:dyDescent="0.25">
      <c r="C41" s="114" t="s">
        <v>32</v>
      </c>
      <c r="D41" s="114"/>
      <c r="E41" s="114"/>
      <c r="F41" s="114"/>
      <c r="G41" s="114"/>
      <c r="H41" s="114"/>
      <c r="I41" s="114"/>
      <c r="J41" s="114"/>
      <c r="K41" s="112">
        <f>SUM(K38:L39)-K40</f>
        <v>10744440.540000003</v>
      </c>
      <c r="L41" s="112"/>
      <c r="N41" s="135"/>
    </row>
    <row r="42" spans="2:14" s="3" customFormat="1" x14ac:dyDescent="0.25">
      <c r="C42" s="89"/>
      <c r="D42" s="89"/>
      <c r="E42" s="89"/>
      <c r="F42" s="89"/>
      <c r="G42" s="89"/>
      <c r="H42" s="89"/>
      <c r="I42" s="89"/>
      <c r="J42" s="89"/>
      <c r="K42" s="90"/>
      <c r="L42" s="90"/>
      <c r="N42" s="13"/>
    </row>
    <row r="43" spans="2:14" s="3" customFormat="1" x14ac:dyDescent="0.25">
      <c r="B43" s="92"/>
      <c r="C43" s="104" t="s">
        <v>28</v>
      </c>
      <c r="D43" s="104"/>
      <c r="E43" s="104"/>
      <c r="F43" s="104"/>
      <c r="G43" s="104"/>
      <c r="H43" s="104"/>
      <c r="I43" s="104"/>
      <c r="J43" s="104"/>
      <c r="K43" s="17"/>
      <c r="L43" s="17"/>
      <c r="M43" s="17"/>
      <c r="N43" s="13"/>
    </row>
    <row r="44" spans="2:14" s="3" customFormat="1" x14ac:dyDescent="0.25">
      <c r="B44" s="9"/>
      <c r="C44" s="106" t="s">
        <v>31</v>
      </c>
      <c r="D44" s="106"/>
      <c r="E44" s="106"/>
      <c r="F44" s="106"/>
      <c r="G44" s="106"/>
      <c r="H44" s="106"/>
      <c r="I44" s="106"/>
      <c r="J44" s="106"/>
      <c r="K44" s="115">
        <v>8852.2999999999993</v>
      </c>
      <c r="L44" s="115"/>
      <c r="N44" s="13"/>
    </row>
    <row r="45" spans="2:14" s="3" customFormat="1" x14ac:dyDescent="0.25">
      <c r="B45" s="9"/>
      <c r="C45" s="106" t="s">
        <v>30</v>
      </c>
      <c r="D45" s="106"/>
      <c r="E45" s="106"/>
      <c r="F45" s="106"/>
      <c r="G45" s="106"/>
      <c r="H45" s="106"/>
      <c r="I45" s="106"/>
      <c r="J45" s="106"/>
      <c r="K45" s="115">
        <v>17065.97</v>
      </c>
      <c r="L45" s="115"/>
      <c r="N45" s="13"/>
    </row>
    <row r="46" spans="2:14" s="3" customFormat="1" x14ac:dyDescent="0.25">
      <c r="B46" s="9"/>
      <c r="C46" s="106" t="s">
        <v>29</v>
      </c>
      <c r="D46" s="106"/>
      <c r="E46" s="106"/>
      <c r="F46" s="106"/>
      <c r="G46" s="106"/>
      <c r="H46" s="106"/>
      <c r="I46" s="106"/>
      <c r="J46" s="106"/>
      <c r="K46" s="115">
        <v>10718522.27</v>
      </c>
      <c r="L46" s="115"/>
      <c r="N46" s="13"/>
    </row>
    <row r="47" spans="2:14" s="3" customFormat="1" ht="16.5" thickBot="1" x14ac:dyDescent="0.3">
      <c r="B47" s="9"/>
      <c r="C47" s="106" t="s">
        <v>57</v>
      </c>
      <c r="D47" s="106"/>
      <c r="E47" s="106"/>
      <c r="F47" s="106"/>
      <c r="G47" s="106"/>
      <c r="H47" s="106"/>
      <c r="I47" s="106"/>
      <c r="J47" s="106"/>
      <c r="K47" s="113">
        <v>0</v>
      </c>
      <c r="L47" s="113"/>
      <c r="N47" s="13"/>
    </row>
    <row r="48" spans="2:14" s="18" customFormat="1" ht="16.5" thickTop="1" x14ac:dyDescent="0.25">
      <c r="C48" s="114" t="s">
        <v>33</v>
      </c>
      <c r="D48" s="114"/>
      <c r="E48" s="114"/>
      <c r="F48" s="114"/>
      <c r="G48" s="114"/>
      <c r="H48" s="114"/>
      <c r="I48" s="114"/>
      <c r="J48" s="114"/>
      <c r="K48" s="112">
        <f>SUM(K44:L47)</f>
        <v>10744440.539999999</v>
      </c>
      <c r="L48" s="112"/>
      <c r="N48" s="135"/>
    </row>
    <row r="49" spans="2:16" s="3" customFormat="1" x14ac:dyDescent="0.25">
      <c r="B49" s="92"/>
      <c r="C49" s="93"/>
      <c r="D49" s="93"/>
      <c r="E49" s="93"/>
      <c r="F49" s="93"/>
      <c r="G49" s="93"/>
      <c r="H49" s="93"/>
      <c r="I49" s="93"/>
      <c r="J49" s="93"/>
      <c r="K49" s="115"/>
      <c r="L49" s="115"/>
      <c r="M49" s="17"/>
      <c r="N49" s="136"/>
      <c r="O49" s="102"/>
      <c r="P49" s="103"/>
    </row>
    <row r="50" spans="2:16" s="3" customFormat="1" x14ac:dyDescent="0.25">
      <c r="B50" s="92"/>
      <c r="C50" s="104" t="s">
        <v>34</v>
      </c>
      <c r="D50" s="104"/>
      <c r="E50" s="104"/>
      <c r="F50" s="104"/>
      <c r="G50" s="104"/>
      <c r="H50" s="104"/>
      <c r="I50" s="104"/>
      <c r="J50" s="104"/>
      <c r="M50" s="17"/>
      <c r="N50" s="13"/>
    </row>
    <row r="51" spans="2:16" s="3" customFormat="1" x14ac:dyDescent="0.25">
      <c r="B51" s="92"/>
      <c r="C51" s="106" t="s">
        <v>35</v>
      </c>
      <c r="D51" s="106"/>
      <c r="E51" s="106"/>
      <c r="F51" s="106"/>
      <c r="G51" s="106"/>
      <c r="H51" s="106"/>
      <c r="I51" s="106"/>
      <c r="J51" s="106"/>
      <c r="K51" s="115">
        <f>$K$18</f>
        <v>3266661.3</v>
      </c>
      <c r="L51" s="115"/>
      <c r="M51" s="17"/>
      <c r="N51" s="13"/>
    </row>
    <row r="52" spans="2:16" s="3" customFormat="1" ht="18" x14ac:dyDescent="0.4">
      <c r="B52" s="92"/>
      <c r="C52" s="106" t="s">
        <v>36</v>
      </c>
      <c r="D52" s="106"/>
      <c r="E52" s="106"/>
      <c r="F52" s="106"/>
      <c r="G52" s="106"/>
      <c r="H52" s="106"/>
      <c r="I52" s="106"/>
      <c r="J52" s="106"/>
      <c r="K52" s="107">
        <f>$K$35</f>
        <v>2734079.8600000003</v>
      </c>
      <c r="L52" s="107"/>
      <c r="M52" s="17"/>
      <c r="N52" s="13"/>
    </row>
    <row r="53" spans="2:16" s="98" customFormat="1" x14ac:dyDescent="0.25">
      <c r="B53" s="96"/>
      <c r="C53" s="108" t="s">
        <v>39</v>
      </c>
      <c r="D53" s="108"/>
      <c r="E53" s="108"/>
      <c r="F53" s="108"/>
      <c r="G53" s="108"/>
      <c r="H53" s="108"/>
      <c r="I53" s="108"/>
      <c r="J53" s="108"/>
      <c r="K53" s="109">
        <f>K51-K52</f>
        <v>532581.43999999948</v>
      </c>
      <c r="L53" s="109"/>
      <c r="M53" s="97"/>
      <c r="N53" s="138"/>
    </row>
    <row r="54" spans="2:16" s="3" customFormat="1" x14ac:dyDescent="0.25">
      <c r="C54" s="17"/>
      <c r="D54" s="17"/>
      <c r="E54" s="17"/>
      <c r="F54" s="17"/>
      <c r="G54" s="17"/>
      <c r="H54" s="17"/>
      <c r="I54" s="17"/>
      <c r="J54" s="17"/>
      <c r="K54" s="17"/>
      <c r="L54" s="39"/>
      <c r="M54" s="17"/>
      <c r="N54" s="13"/>
    </row>
    <row r="55" spans="2:16" s="3" customFormat="1" x14ac:dyDescent="0.25">
      <c r="B55" s="92"/>
      <c r="C55" s="110"/>
      <c r="D55" s="110"/>
      <c r="E55" s="110"/>
      <c r="F55" s="110"/>
      <c r="G55" s="110"/>
      <c r="H55" s="110"/>
      <c r="I55" s="110"/>
      <c r="J55" s="110"/>
      <c r="K55" s="112"/>
      <c r="L55" s="112"/>
      <c r="M55" s="17"/>
      <c r="N55" s="13"/>
    </row>
    <row r="56" spans="2:16" s="3" customFormat="1" ht="15.75" customHeight="1" x14ac:dyDescent="0.25">
      <c r="C56" s="111"/>
      <c r="D56" s="105"/>
      <c r="E56" s="105"/>
      <c r="F56" s="105"/>
      <c r="G56" s="105"/>
      <c r="H56" s="105"/>
      <c r="I56" s="105"/>
      <c r="J56" s="105"/>
      <c r="K56" s="105"/>
      <c r="L56" s="105"/>
      <c r="M56" s="17"/>
      <c r="N56" s="13"/>
    </row>
    <row r="57" spans="2:16" s="3" customFormat="1" x14ac:dyDescent="0.25"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7"/>
      <c r="N57" s="13"/>
    </row>
    <row r="58" spans="2:16" s="3" customFormat="1" ht="5.0999999999999996" customHeight="1" x14ac:dyDescent="0.2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3"/>
    </row>
    <row r="59" spans="2:16" s="10" customFormat="1" ht="12" customHeight="1" x14ac:dyDescent="0.25">
      <c r="B59" s="1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91"/>
      <c r="N59" s="134"/>
    </row>
    <row r="60" spans="2:16" s="10" customFormat="1" ht="12" customHeight="1" x14ac:dyDescent="0.25">
      <c r="B60" s="1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91"/>
      <c r="N60" s="134"/>
    </row>
    <row r="61" spans="2:16" s="10" customFormat="1" ht="12" customHeight="1" x14ac:dyDescent="0.25">
      <c r="B61" s="1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91"/>
      <c r="N61" s="134"/>
    </row>
    <row r="62" spans="2:16" s="10" customFormat="1" ht="12" customHeight="1" x14ac:dyDescent="0.25">
      <c r="B62" s="1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91"/>
      <c r="N62" s="134"/>
    </row>
    <row r="63" spans="2:16" s="10" customFormat="1" x14ac:dyDescent="0.25">
      <c r="B63" s="15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1"/>
      <c r="N63" s="134"/>
    </row>
  </sheetData>
  <mergeCells count="83">
    <mergeCell ref="C56:L57"/>
    <mergeCell ref="C59:L62"/>
    <mergeCell ref="C52:J52"/>
    <mergeCell ref="K52:L52"/>
    <mergeCell ref="C53:J53"/>
    <mergeCell ref="K53:L53"/>
    <mergeCell ref="C55:J55"/>
    <mergeCell ref="K55:L55"/>
    <mergeCell ref="C48:J48"/>
    <mergeCell ref="K48:L48"/>
    <mergeCell ref="K49:L49"/>
    <mergeCell ref="O49:P49"/>
    <mergeCell ref="C50:J50"/>
    <mergeCell ref="C51:J51"/>
    <mergeCell ref="K51:L51"/>
    <mergeCell ref="C45:J45"/>
    <mergeCell ref="K45:L45"/>
    <mergeCell ref="C46:J46"/>
    <mergeCell ref="K46:L46"/>
    <mergeCell ref="C47:J47"/>
    <mergeCell ref="K47:L47"/>
    <mergeCell ref="C40:J40"/>
    <mergeCell ref="K40:L40"/>
    <mergeCell ref="C41:J41"/>
    <mergeCell ref="K41:L41"/>
    <mergeCell ref="C43:J43"/>
    <mergeCell ref="C44:J44"/>
    <mergeCell ref="K44:L44"/>
    <mergeCell ref="K36:L36"/>
    <mergeCell ref="C37:J37"/>
    <mergeCell ref="C38:J38"/>
    <mergeCell ref="K38:L38"/>
    <mergeCell ref="C39:J39"/>
    <mergeCell ref="K39:L39"/>
    <mergeCell ref="C33:J33"/>
    <mergeCell ref="K33:L33"/>
    <mergeCell ref="C34:J34"/>
    <mergeCell ref="K34:L34"/>
    <mergeCell ref="C35:J35"/>
    <mergeCell ref="K35:L35"/>
    <mergeCell ref="C30:J30"/>
    <mergeCell ref="K30:L30"/>
    <mergeCell ref="C31:J31"/>
    <mergeCell ref="K31:L31"/>
    <mergeCell ref="C32:J32"/>
    <mergeCell ref="K32:L32"/>
    <mergeCell ref="C27:J27"/>
    <mergeCell ref="K27:L27"/>
    <mergeCell ref="C28:J28"/>
    <mergeCell ref="K28:L28"/>
    <mergeCell ref="C29:J29"/>
    <mergeCell ref="K29:L29"/>
    <mergeCell ref="C24:J24"/>
    <mergeCell ref="K24:L24"/>
    <mergeCell ref="C25:J25"/>
    <mergeCell ref="K25:L25"/>
    <mergeCell ref="C26:J26"/>
    <mergeCell ref="K26:L26"/>
    <mergeCell ref="C20:J20"/>
    <mergeCell ref="C21:J21"/>
    <mergeCell ref="C22:J22"/>
    <mergeCell ref="K22:L22"/>
    <mergeCell ref="C23:J23"/>
    <mergeCell ref="K23:L23"/>
    <mergeCell ref="C16:J16"/>
    <mergeCell ref="K16:L16"/>
    <mergeCell ref="C17:J17"/>
    <mergeCell ref="K17:L17"/>
    <mergeCell ref="C18:J18"/>
    <mergeCell ref="K18:L18"/>
    <mergeCell ref="C10:K10"/>
    <mergeCell ref="C12:J12"/>
    <mergeCell ref="C13:J13"/>
    <mergeCell ref="C14:J14"/>
    <mergeCell ref="K14:L14"/>
    <mergeCell ref="C15:J15"/>
    <mergeCell ref="K15:L15"/>
    <mergeCell ref="C5:K5"/>
    <mergeCell ref="C6:K6"/>
    <mergeCell ref="C7:K7"/>
    <mergeCell ref="C8:K8"/>
    <mergeCell ref="B9:D9"/>
    <mergeCell ref="E9:H9"/>
  </mergeCells>
  <pageMargins left="0.55118110236220474" right="0.23622047244094491" top="0.23622047244094491" bottom="0.19685039370078741" header="0.23622047244094491" footer="0.15748031496062992"/>
  <pageSetup paperSize="9" scale="6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showGridLines="0" tabSelected="1" zoomScaleNormal="100" workbookViewId="0">
      <selection activeCell="C8" sqref="C8:K8"/>
    </sheetView>
  </sheetViews>
  <sheetFormatPr defaultRowHeight="15.75" x14ac:dyDescent="0.25"/>
  <cols>
    <col min="1" max="1" width="1.7109375" style="1" customWidth="1"/>
    <col min="2" max="2" width="2.7109375" style="1" customWidth="1"/>
    <col min="3" max="3" width="9.5703125" style="1" customWidth="1"/>
    <col min="4" max="4" width="22.85546875" style="1" customWidth="1"/>
    <col min="5" max="6" width="9.140625" style="1"/>
    <col min="7" max="7" width="6.85546875" style="1" customWidth="1"/>
    <col min="8" max="8" width="12.140625" style="1" customWidth="1"/>
    <col min="9" max="9" width="19.28515625" style="1" customWidth="1"/>
    <col min="10" max="10" width="12.42578125" style="1" customWidth="1"/>
    <col min="11" max="11" width="9.140625" style="1"/>
    <col min="12" max="12" width="21.28515625" style="1" customWidth="1"/>
    <col min="13" max="13" width="2.7109375" style="1" customWidth="1"/>
    <col min="14" max="14" width="20.42578125" style="2" customWidth="1"/>
    <col min="15" max="15" width="9.140625" style="2"/>
    <col min="16" max="16" width="18.85546875" style="2" customWidth="1"/>
    <col min="17" max="16384" width="9.140625" style="2"/>
  </cols>
  <sheetData>
    <row r="1" spans="2:12" s="1" customFormat="1" x14ac:dyDescent="0.25"/>
    <row r="2" spans="2:12" s="1" customFormat="1" x14ac:dyDescent="0.25"/>
    <row r="3" spans="2:12" s="1" customFormat="1" x14ac:dyDescent="0.25"/>
    <row r="4" spans="2:12" s="1" customFormat="1" x14ac:dyDescent="0.25"/>
    <row r="5" spans="2:12" s="1" customFormat="1" ht="18.75" x14ac:dyDescent="0.3">
      <c r="C5" s="121" t="s">
        <v>14</v>
      </c>
      <c r="D5" s="121"/>
      <c r="E5" s="121"/>
      <c r="F5" s="121"/>
      <c r="G5" s="121"/>
      <c r="H5" s="121"/>
      <c r="I5" s="121"/>
      <c r="J5" s="121"/>
      <c r="K5" s="121"/>
      <c r="L5" s="8"/>
    </row>
    <row r="6" spans="2:12" s="1" customFormat="1" ht="18.75" x14ac:dyDescent="0.25">
      <c r="C6" s="122" t="s">
        <v>12</v>
      </c>
      <c r="D6" s="122"/>
      <c r="E6" s="122"/>
      <c r="F6" s="122"/>
      <c r="G6" s="122"/>
      <c r="H6" s="122"/>
      <c r="I6" s="122"/>
      <c r="J6" s="122"/>
      <c r="K6" s="122"/>
      <c r="L6" s="6"/>
    </row>
    <row r="7" spans="2:12" s="1" customFormat="1" ht="18.75" x14ac:dyDescent="0.25">
      <c r="C7" s="123" t="s">
        <v>13</v>
      </c>
      <c r="D7" s="123"/>
      <c r="E7" s="123"/>
      <c r="F7" s="123"/>
      <c r="G7" s="123"/>
      <c r="H7" s="123"/>
      <c r="I7" s="123"/>
      <c r="J7" s="123"/>
      <c r="K7" s="123"/>
      <c r="L7" s="6"/>
    </row>
    <row r="8" spans="2:12" s="1" customFormat="1" ht="18.75" x14ac:dyDescent="0.25">
      <c r="B8" s="5"/>
      <c r="C8" s="131" t="s">
        <v>59</v>
      </c>
      <c r="D8" s="131"/>
      <c r="E8" s="131"/>
      <c r="F8" s="131"/>
      <c r="G8" s="131"/>
      <c r="H8" s="131"/>
      <c r="I8" s="131"/>
      <c r="J8" s="131"/>
      <c r="K8" s="131"/>
      <c r="L8" s="6"/>
    </row>
    <row r="9" spans="2:12" s="1" customFormat="1" ht="5.0999999999999996" customHeight="1" x14ac:dyDescent="0.25">
      <c r="B9" s="125"/>
      <c r="C9" s="125"/>
      <c r="D9" s="125"/>
      <c r="E9" s="126"/>
      <c r="F9" s="126"/>
      <c r="G9" s="126"/>
      <c r="H9" s="126"/>
      <c r="I9" s="5"/>
      <c r="J9" s="5"/>
      <c r="K9" s="5"/>
      <c r="L9" s="5"/>
    </row>
    <row r="10" spans="2:12" s="1" customFormat="1" ht="18.75" customHeight="1" x14ac:dyDescent="0.3">
      <c r="B10" s="5"/>
      <c r="C10" s="121" t="s">
        <v>15</v>
      </c>
      <c r="D10" s="121"/>
      <c r="E10" s="121"/>
      <c r="F10" s="121"/>
      <c r="G10" s="121"/>
      <c r="H10" s="121"/>
      <c r="I10" s="121"/>
      <c r="J10" s="121"/>
      <c r="K10" s="121"/>
      <c r="L10" s="7"/>
    </row>
    <row r="11" spans="2:12" s="1" customFormat="1" x14ac:dyDescent="0.25"/>
    <row r="12" spans="2:12" s="1" customFormat="1" x14ac:dyDescent="0.25">
      <c r="C12" s="127" t="s">
        <v>45</v>
      </c>
      <c r="D12" s="127"/>
      <c r="E12" s="127"/>
      <c r="F12" s="127"/>
      <c r="G12" s="127"/>
      <c r="H12" s="127"/>
      <c r="I12" s="127"/>
      <c r="J12" s="127"/>
      <c r="K12" s="4"/>
      <c r="L12" s="4"/>
    </row>
    <row r="13" spans="2:12" s="3" customFormat="1" x14ac:dyDescent="0.25">
      <c r="C13" s="114" t="s">
        <v>10</v>
      </c>
      <c r="D13" s="114"/>
      <c r="E13" s="114"/>
      <c r="F13" s="114"/>
      <c r="G13" s="114"/>
      <c r="H13" s="114"/>
      <c r="I13" s="114"/>
      <c r="J13" s="114"/>
      <c r="K13" s="17"/>
      <c r="L13" s="17"/>
    </row>
    <row r="14" spans="2:12" s="3" customFormat="1" x14ac:dyDescent="0.25">
      <c r="C14" s="106" t="s">
        <v>16</v>
      </c>
      <c r="D14" s="106"/>
      <c r="E14" s="106"/>
      <c r="F14" s="106"/>
      <c r="G14" s="106"/>
      <c r="H14" s="106"/>
      <c r="I14" s="106"/>
      <c r="J14" s="106"/>
      <c r="K14" s="130">
        <f>'FLUXO CAIXA JAN'!K14:L14+'FLUXO CAIXA FEV'!K14:L14+'FLUXO CAIXA MAR'!K14:L14+'FLUXO CAIXA ABR'!K14:L14+'FLUXO CAIXA MAI'!K14:L14+'FLUXO CAIXA JUN'!K14:L14+'FLUXO CAIXA JUL'!K14:L14+'FLUXO CAIXA AGO'!K14:L14+'FLUXO CAIXA SET'!K14:L14+'FLUXO CAIXA OUT'!K14:L14+'FLUXO CAIXA NOV'!K14:L14</f>
        <v>17416237</v>
      </c>
      <c r="L14" s="115"/>
    </row>
    <row r="15" spans="2:12" s="3" customFormat="1" x14ac:dyDescent="0.25">
      <c r="C15" s="106" t="s">
        <v>37</v>
      </c>
      <c r="D15" s="106"/>
      <c r="E15" s="106"/>
      <c r="F15" s="106"/>
      <c r="G15" s="106"/>
      <c r="H15" s="106"/>
      <c r="I15" s="106"/>
      <c r="J15" s="106"/>
      <c r="K15" s="130">
        <f>'FLUXO CAIXA JAN'!K15:L15+'FLUXO CAIXA FEV'!K15:L15+'FLUXO CAIXA MAR'!K15:L15+'FLUXO CAIXA ABR'!K15:L15+'FLUXO CAIXA MAI'!K15:L15+'FLUXO CAIXA JUN'!K15:L15+'FLUXO CAIXA JUL'!K15:L15+'FLUXO CAIXA AGO'!K15:L15+'FLUXO CAIXA SET'!K15:L15+'FLUXO CAIXA OUT'!K15:L15+'FLUXO CAIXA NOV'!K15:L15</f>
        <v>0</v>
      </c>
      <c r="L15" s="115"/>
    </row>
    <row r="16" spans="2:12" s="3" customFormat="1" x14ac:dyDescent="0.25">
      <c r="C16" s="106" t="s">
        <v>17</v>
      </c>
      <c r="D16" s="106"/>
      <c r="E16" s="106"/>
      <c r="F16" s="106"/>
      <c r="G16" s="106"/>
      <c r="H16" s="106"/>
      <c r="I16" s="106"/>
      <c r="J16" s="106"/>
      <c r="K16" s="130">
        <f>'FLUXO CAIXA JAN'!K16:L16+'FLUXO CAIXA FEV'!K16:L16+'FLUXO CAIXA MAR'!K16:L16+'FLUXO CAIXA ABR'!K16:L16+'FLUXO CAIXA MAI'!K16:L16+'FLUXO CAIXA JUN'!K16:L16+'FLUXO CAIXA JUL'!K16:L16+'FLUXO CAIXA AGO'!K16:L16+'FLUXO CAIXA SET'!K16:L16+'FLUXO CAIXA OUT'!K16:L16+'FLUXO CAIXA NOV'!K16:L16</f>
        <v>992740.08</v>
      </c>
      <c r="L16" s="115"/>
    </row>
    <row r="17" spans="2:14" s="10" customFormat="1" ht="16.5" thickBot="1" x14ac:dyDescent="0.3">
      <c r="C17" s="119" t="s">
        <v>38</v>
      </c>
      <c r="D17" s="119"/>
      <c r="E17" s="119"/>
      <c r="F17" s="119"/>
      <c r="G17" s="119"/>
      <c r="H17" s="119"/>
      <c r="I17" s="119"/>
      <c r="J17" s="119"/>
      <c r="K17" s="132">
        <f>'FLUXO CAIXA JAN'!K17:L17+'FLUXO CAIXA FEV'!K17:L17+'FLUXO CAIXA MAR'!K17:L17+'FLUXO CAIXA ABR'!K17:L17+'FLUXO CAIXA MAI'!K17:L17+'FLUXO CAIXA JUN'!K17:L17+'FLUXO CAIXA JUL'!K17:L17+'FLUXO CAIXA AGO'!K17:L17+'FLUXO CAIXA SET'!K17:L17+'FLUXO CAIXA OUT'!K17:L17+'FLUXO CAIXA NOV'!K17:L17</f>
        <v>1176165.58</v>
      </c>
      <c r="L17" s="113"/>
    </row>
    <row r="18" spans="2:14" s="3" customFormat="1" ht="16.5" thickTop="1" x14ac:dyDescent="0.25">
      <c r="C18" s="110" t="s">
        <v>1</v>
      </c>
      <c r="D18" s="110"/>
      <c r="E18" s="110"/>
      <c r="F18" s="110"/>
      <c r="G18" s="110"/>
      <c r="H18" s="110"/>
      <c r="I18" s="110"/>
      <c r="J18" s="110"/>
      <c r="K18" s="116">
        <f>SUM(K14:L17)</f>
        <v>19585142.659999996</v>
      </c>
      <c r="L18" s="116"/>
    </row>
    <row r="19" spans="2:14" s="3" customFormat="1" x14ac:dyDescent="0.25">
      <c r="B19" s="11"/>
      <c r="J19" s="12"/>
      <c r="K19" s="12"/>
      <c r="L19" s="12"/>
      <c r="N19" s="13"/>
    </row>
    <row r="20" spans="2:14" s="3" customFormat="1" x14ac:dyDescent="0.25">
      <c r="C20" s="104" t="s">
        <v>44</v>
      </c>
      <c r="D20" s="104"/>
      <c r="E20" s="104"/>
      <c r="F20" s="104"/>
      <c r="G20" s="104"/>
      <c r="H20" s="104"/>
      <c r="I20" s="104"/>
      <c r="J20" s="104"/>
      <c r="K20" s="17"/>
      <c r="L20" s="17"/>
    </row>
    <row r="21" spans="2:14" s="3" customFormat="1" x14ac:dyDescent="0.25">
      <c r="C21" s="114" t="s">
        <v>9</v>
      </c>
      <c r="D21" s="114"/>
      <c r="E21" s="114"/>
      <c r="F21" s="114"/>
      <c r="G21" s="114"/>
      <c r="H21" s="114"/>
      <c r="I21" s="114"/>
      <c r="J21" s="114"/>
      <c r="K21" s="17"/>
      <c r="L21" s="17"/>
    </row>
    <row r="22" spans="2:14" s="3" customFormat="1" x14ac:dyDescent="0.25">
      <c r="B22" s="9"/>
      <c r="C22" s="117" t="s">
        <v>24</v>
      </c>
      <c r="D22" s="117"/>
      <c r="E22" s="117"/>
      <c r="F22" s="117"/>
      <c r="G22" s="117"/>
      <c r="H22" s="117"/>
      <c r="I22" s="117"/>
      <c r="J22" s="117"/>
      <c r="K22" s="115">
        <f>'FLUXO CAIXA JAN'!K22:L22+'FLUXO CAIXA FEV'!K22:L22+'FLUXO CAIXA MAR'!K22:L22+'FLUXO CAIXA ABR'!K22:L22+'FLUXO CAIXA MAI'!K22:L22+'FLUXO CAIXA JUN'!K22:L22+'FLUXO CAIXA JUL'!K22:L22+'FLUXO CAIXA AGO'!K22:L22+'FLUXO CAIXA SET'!K22:L22+'FLUXO CAIXA OUT'!K22:L22+'FLUXO CAIXA NOV'!K22:L22</f>
        <v>676063.35</v>
      </c>
      <c r="L22" s="115"/>
    </row>
    <row r="23" spans="2:14" s="3" customFormat="1" x14ac:dyDescent="0.25">
      <c r="B23" s="9"/>
      <c r="C23" s="118" t="s">
        <v>41</v>
      </c>
      <c r="D23" s="118"/>
      <c r="E23" s="118"/>
      <c r="F23" s="118"/>
      <c r="G23" s="118"/>
      <c r="H23" s="118"/>
      <c r="I23" s="118"/>
      <c r="J23" s="118"/>
      <c r="K23" s="115">
        <f>'FLUXO CAIXA JAN'!K23:L23+'FLUXO CAIXA FEV'!K23:L23+'FLUXO CAIXA MAR'!K23:L23+'FLUXO CAIXA ABR'!K23:L23+'FLUXO CAIXA MAI'!K23:L23+'FLUXO CAIXA JUN'!K23:L23+'FLUXO CAIXA JUL'!K23:L23+'FLUXO CAIXA AGO'!K23:L23+'FLUXO CAIXA SET'!K23:L23+'FLUXO CAIXA OUT'!K23:L23+'FLUXO CAIXA NOV'!K23:L23</f>
        <v>104132.92</v>
      </c>
      <c r="L23" s="115"/>
    </row>
    <row r="24" spans="2:14" s="3" customFormat="1" x14ac:dyDescent="0.25">
      <c r="B24" s="9"/>
      <c r="C24" s="117" t="s">
        <v>3</v>
      </c>
      <c r="D24" s="117"/>
      <c r="E24" s="117"/>
      <c r="F24" s="117"/>
      <c r="G24" s="117"/>
      <c r="H24" s="117"/>
      <c r="I24" s="117"/>
      <c r="J24" s="117"/>
      <c r="K24" s="115">
        <f>'FLUXO CAIXA JAN'!K24:L24+'FLUXO CAIXA FEV'!K24:L24+'FLUXO CAIXA MAR'!K24:L24+'FLUXO CAIXA ABR'!K24:L24+'FLUXO CAIXA MAI'!K24:L24+'FLUXO CAIXA JUN'!K24:L24+'FLUXO CAIXA JUL'!K24:L24+'FLUXO CAIXA AGO'!K24:L24+'FLUXO CAIXA SET'!K24:L24+'FLUXO CAIXA OUT'!K24:L24+'FLUXO CAIXA NOV'!K24:L24</f>
        <v>18981.930000000004</v>
      </c>
      <c r="L24" s="115"/>
    </row>
    <row r="25" spans="2:14" s="3" customFormat="1" x14ac:dyDescent="0.25">
      <c r="B25" s="9"/>
      <c r="C25" s="117" t="s">
        <v>11</v>
      </c>
      <c r="D25" s="117"/>
      <c r="E25" s="117"/>
      <c r="F25" s="117"/>
      <c r="G25" s="117"/>
      <c r="H25" s="117"/>
      <c r="I25" s="117"/>
      <c r="J25" s="117"/>
      <c r="K25" s="115">
        <f>'FLUXO CAIXA JAN'!K25:L25+'FLUXO CAIXA FEV'!K25:L25+'FLUXO CAIXA MAR'!K25:L25+'FLUXO CAIXA ABR'!K25:L25+'FLUXO CAIXA MAI'!K25:L25+'FLUXO CAIXA JUN'!K25:L25+'FLUXO CAIXA JUL'!K25:L25+'FLUXO CAIXA AGO'!K25:L25+'FLUXO CAIXA SET'!K25:L25+'FLUXO CAIXA OUT'!K25:L25+'FLUXO CAIXA NOV'!K25:L25</f>
        <v>851016.52</v>
      </c>
      <c r="L25" s="115"/>
    </row>
    <row r="26" spans="2:14" s="3" customFormat="1" x14ac:dyDescent="0.25">
      <c r="B26" s="9"/>
      <c r="C26" s="117" t="s">
        <v>18</v>
      </c>
      <c r="D26" s="117"/>
      <c r="E26" s="117"/>
      <c r="F26" s="117"/>
      <c r="G26" s="117"/>
      <c r="H26" s="117"/>
      <c r="I26" s="117"/>
      <c r="J26" s="117"/>
      <c r="K26" s="115">
        <f>'FLUXO CAIXA JAN'!K26:L26+'FLUXO CAIXA FEV'!K26:L26+'FLUXO CAIXA MAR'!K26:L26+'FLUXO CAIXA ABR'!K26:L26+'FLUXO CAIXA MAI'!K26:L26+'FLUXO CAIXA JUN'!K26:L26+'FLUXO CAIXA JUL'!K26:L26+'FLUXO CAIXA AGO'!K26:L26+'FLUXO CAIXA SET'!K26:L26+'FLUXO CAIXA OUT'!K26:L26+'FLUXO CAIXA NOV'!K26:L26</f>
        <v>409756.53</v>
      </c>
      <c r="L26" s="115"/>
    </row>
    <row r="27" spans="2:14" s="3" customFormat="1" x14ac:dyDescent="0.25">
      <c r="B27" s="15"/>
      <c r="C27" s="117" t="s">
        <v>21</v>
      </c>
      <c r="D27" s="117"/>
      <c r="E27" s="117"/>
      <c r="F27" s="117"/>
      <c r="G27" s="117"/>
      <c r="H27" s="117"/>
      <c r="I27" s="117"/>
      <c r="J27" s="117"/>
      <c r="K27" s="115">
        <f>'FLUXO CAIXA JAN'!K27:L27+'FLUXO CAIXA FEV'!K27:L27+'FLUXO CAIXA MAR'!K27:L27+'FLUXO CAIXA ABR'!K27:L27+'FLUXO CAIXA MAI'!K27:L27+'FLUXO CAIXA JUN'!K27:L27+'FLUXO CAIXA JUL'!K27:L27+'FLUXO CAIXA AGO'!K27:L27+'FLUXO CAIXA SET'!K27:L27+'FLUXO CAIXA OUT'!K27:L27+'FLUXO CAIXA NOV'!K27:L27</f>
        <v>1446789.42</v>
      </c>
      <c r="L27" s="115"/>
    </row>
    <row r="28" spans="2:14" s="3" customFormat="1" x14ac:dyDescent="0.25">
      <c r="B28" s="9"/>
      <c r="C28" s="117" t="s">
        <v>19</v>
      </c>
      <c r="D28" s="117"/>
      <c r="E28" s="117"/>
      <c r="F28" s="117"/>
      <c r="G28" s="117"/>
      <c r="H28" s="117"/>
      <c r="I28" s="117"/>
      <c r="J28" s="117"/>
      <c r="K28" s="115">
        <f>'FLUXO CAIXA JAN'!K28:L28+'FLUXO CAIXA FEV'!K28:L28+'FLUXO CAIXA MAR'!K28:L28+'FLUXO CAIXA ABR'!K28:L28+'FLUXO CAIXA MAI'!K28:L28+'FLUXO CAIXA JUN'!K28:L28+'FLUXO CAIXA JUL'!K28:L28+'FLUXO CAIXA AGO'!K28:L28+'FLUXO CAIXA SET'!K28:L28+'FLUXO CAIXA OUT'!K28:L28+'FLUXO CAIXA NOV'!K28:L28</f>
        <v>727444.56</v>
      </c>
      <c r="L28" s="115"/>
    </row>
    <row r="29" spans="2:14" s="3" customFormat="1" x14ac:dyDescent="0.25">
      <c r="B29" s="9"/>
      <c r="C29" s="117" t="s">
        <v>22</v>
      </c>
      <c r="D29" s="117"/>
      <c r="E29" s="117"/>
      <c r="F29" s="117"/>
      <c r="G29" s="117"/>
      <c r="H29" s="117"/>
      <c r="I29" s="117"/>
      <c r="J29" s="117"/>
      <c r="K29" s="115">
        <f>'FLUXO CAIXA JAN'!K29:L29+'FLUXO CAIXA FEV'!K29:L29+'FLUXO CAIXA MAR'!K29:L29+'FLUXO CAIXA ABR'!K29:L29+'FLUXO CAIXA MAI'!K29:L29+'FLUXO CAIXA JUN'!K29:L29+'FLUXO CAIXA JUL'!K29:L29+'FLUXO CAIXA AGO'!K29:L29+'FLUXO CAIXA SET'!K29:L29+'FLUXO CAIXA OUT'!K29:L29+'FLUXO CAIXA NOV'!K29:L29</f>
        <v>230975.62999999995</v>
      </c>
      <c r="L29" s="115"/>
    </row>
    <row r="30" spans="2:14" s="3" customFormat="1" x14ac:dyDescent="0.25">
      <c r="B30" s="9"/>
      <c r="C30" s="117" t="s">
        <v>23</v>
      </c>
      <c r="D30" s="117"/>
      <c r="E30" s="117"/>
      <c r="F30" s="117"/>
      <c r="G30" s="117"/>
      <c r="H30" s="117"/>
      <c r="I30" s="117"/>
      <c r="J30" s="117"/>
      <c r="K30" s="115">
        <f>'FLUXO CAIXA JAN'!K30:L30+'FLUXO CAIXA FEV'!K30:L30+'FLUXO CAIXA MAR'!K30:L30+'FLUXO CAIXA ABR'!K30:L30+'FLUXO CAIXA MAI'!K30:L30+'FLUXO CAIXA JUN'!K30:L30+'FLUXO CAIXA JUL'!K30:L30+'FLUXO CAIXA AGO'!K30:L30+'FLUXO CAIXA SET'!K30:L30+'FLUXO CAIXA OUT'!K30:L30+'FLUXO CAIXA NOV'!K30:L30</f>
        <v>4597997.5</v>
      </c>
      <c r="L30" s="115"/>
    </row>
    <row r="31" spans="2:14" s="3" customFormat="1" x14ac:dyDescent="0.25">
      <c r="B31" s="9"/>
      <c r="C31" s="117" t="s">
        <v>25</v>
      </c>
      <c r="D31" s="117"/>
      <c r="E31" s="117"/>
      <c r="F31" s="117"/>
      <c r="G31" s="117"/>
      <c r="H31" s="117"/>
      <c r="I31" s="117"/>
      <c r="J31" s="117"/>
      <c r="K31" s="115">
        <f>'FLUXO CAIXA JAN'!K31:L31+'FLUXO CAIXA FEV'!K31:L31+'FLUXO CAIXA MAR'!K31:L31+'FLUXO CAIXA ABR'!K31:L31+'FLUXO CAIXA MAI'!K31:L31+'FLUXO CAIXA JUN'!K31:L31+'FLUXO CAIXA JUL'!K31:L31+'FLUXO CAIXA AGO'!K31:L31+'FLUXO CAIXA SET'!K31:L31+'FLUXO CAIXA OUT'!K31:L31+'FLUXO CAIXA NOV'!K31:L31</f>
        <v>5210381.0599999996</v>
      </c>
      <c r="L31" s="115"/>
    </row>
    <row r="32" spans="2:14" s="10" customFormat="1" x14ac:dyDescent="0.25">
      <c r="B32" s="15"/>
      <c r="C32" s="117" t="s">
        <v>26</v>
      </c>
      <c r="D32" s="117"/>
      <c r="E32" s="117"/>
      <c r="F32" s="117"/>
      <c r="G32" s="117"/>
      <c r="H32" s="117"/>
      <c r="I32" s="117"/>
      <c r="J32" s="117"/>
      <c r="K32" s="115">
        <f>'FLUXO CAIXA JAN'!K32:L32+'FLUXO CAIXA FEV'!K32:L32+'FLUXO CAIXA MAR'!K32:L32+'FLUXO CAIXA ABR'!K32:L32+'FLUXO CAIXA MAI'!K32:L32+'FLUXO CAIXA JUN'!K32:L32+'FLUXO CAIXA JUL'!K32:L32+'FLUXO CAIXA AGO'!K32:L32+'FLUXO CAIXA SET'!K32:L32+'FLUXO CAIXA OUT'!K32:L32+'FLUXO CAIXA NOV'!K32:L32</f>
        <v>2320001.1</v>
      </c>
      <c r="L32" s="115"/>
    </row>
    <row r="33" spans="2:14" s="3" customFormat="1" x14ac:dyDescent="0.25">
      <c r="B33" s="9"/>
      <c r="C33" s="117" t="s">
        <v>27</v>
      </c>
      <c r="D33" s="117"/>
      <c r="E33" s="117"/>
      <c r="F33" s="117"/>
      <c r="G33" s="117"/>
      <c r="H33" s="117"/>
      <c r="I33" s="117"/>
      <c r="J33" s="117"/>
      <c r="K33" s="115">
        <f>'FLUXO CAIXA JAN'!K33:L33+'FLUXO CAIXA FEV'!K33:L33+'FLUXO CAIXA MAR'!K33:L33+'FLUXO CAIXA ABR'!K33:L33+'FLUXO CAIXA MAI'!K33:L33+'FLUXO CAIXA JUN'!K33:L33+'FLUXO CAIXA JUL'!K33:L33+'FLUXO CAIXA AGO'!K33:L33+'FLUXO CAIXA SET'!K33:L33+'FLUXO CAIXA OUT'!K33:L33+'FLUXO CAIXA NOV'!K33:L33</f>
        <v>3394091.22</v>
      </c>
      <c r="L33" s="115"/>
    </row>
    <row r="34" spans="2:14" s="3" customFormat="1" ht="16.5" thickBot="1" x14ac:dyDescent="0.3">
      <c r="B34" s="9"/>
      <c r="C34" s="117" t="s">
        <v>20</v>
      </c>
      <c r="D34" s="117"/>
      <c r="E34" s="117"/>
      <c r="F34" s="117"/>
      <c r="G34" s="117"/>
      <c r="H34" s="117"/>
      <c r="I34" s="117"/>
      <c r="J34" s="117"/>
      <c r="K34" s="113">
        <f>'FLUXO CAIXA JAN'!K34:L34+'FLUXO CAIXA FEV'!K34:L34+'FLUXO CAIXA MAR'!K34:L34+'FLUXO CAIXA ABR'!K34:L34+'FLUXO CAIXA MAI'!K34:L34+'FLUXO CAIXA JUN'!K34:L34+'FLUXO CAIXA JUL'!K34:L34+'FLUXO CAIXA AGO'!K34:L34+'FLUXO CAIXA SET'!K34:L34+'FLUXO CAIXA OUT'!K34:L34+'FLUXO CAIXA NOV'!K34:L34</f>
        <v>1553919.6200000003</v>
      </c>
      <c r="L34" s="113"/>
    </row>
    <row r="35" spans="2:14" s="18" customFormat="1" ht="16.5" thickTop="1" x14ac:dyDescent="0.25">
      <c r="B35" s="17"/>
      <c r="C35" s="110" t="s">
        <v>4</v>
      </c>
      <c r="D35" s="110"/>
      <c r="E35" s="110"/>
      <c r="F35" s="110"/>
      <c r="G35" s="110"/>
      <c r="H35" s="110"/>
      <c r="I35" s="110"/>
      <c r="J35" s="110"/>
      <c r="K35" s="112">
        <f>SUM(K22:L34)</f>
        <v>21541551.359999999</v>
      </c>
      <c r="L35" s="112"/>
    </row>
    <row r="36" spans="2:14" s="3" customFormat="1" x14ac:dyDescent="0.25">
      <c r="K36" s="116"/>
      <c r="L36" s="116"/>
    </row>
    <row r="37" spans="2:14" s="3" customFormat="1" x14ac:dyDescent="0.25">
      <c r="B37" s="22"/>
      <c r="C37" s="104" t="s">
        <v>42</v>
      </c>
      <c r="D37" s="104"/>
      <c r="E37" s="104"/>
      <c r="F37" s="104"/>
      <c r="G37" s="104"/>
      <c r="H37" s="104"/>
      <c r="I37" s="104"/>
      <c r="J37" s="104"/>
      <c r="K37" s="17"/>
      <c r="L37" s="17"/>
      <c r="M37" s="17"/>
    </row>
    <row r="38" spans="2:14" s="3" customFormat="1" x14ac:dyDescent="0.25">
      <c r="B38" s="9"/>
      <c r="C38" s="106" t="s">
        <v>8</v>
      </c>
      <c r="D38" s="106"/>
      <c r="E38" s="106"/>
      <c r="F38" s="106"/>
      <c r="G38" s="106"/>
      <c r="H38" s="106"/>
      <c r="I38" s="106"/>
      <c r="J38" s="106"/>
      <c r="K38" s="115">
        <f>'FLUXO CAIXA JAN'!K38:L38</f>
        <v>12700849.24</v>
      </c>
      <c r="L38" s="115"/>
      <c r="N38" s="14"/>
    </row>
    <row r="39" spans="2:14" s="3" customFormat="1" x14ac:dyDescent="0.25">
      <c r="B39" s="23"/>
      <c r="C39" s="106" t="s">
        <v>6</v>
      </c>
      <c r="D39" s="106"/>
      <c r="E39" s="106"/>
      <c r="F39" s="106"/>
      <c r="G39" s="106"/>
      <c r="H39" s="106"/>
      <c r="I39" s="106"/>
      <c r="J39" s="106"/>
      <c r="K39" s="115">
        <f>K18</f>
        <v>19585142.659999996</v>
      </c>
      <c r="L39" s="115"/>
      <c r="N39" s="14"/>
    </row>
    <row r="40" spans="2:14" s="3" customFormat="1" ht="16.5" thickBot="1" x14ac:dyDescent="0.3">
      <c r="C40" s="106" t="s">
        <v>7</v>
      </c>
      <c r="D40" s="106"/>
      <c r="E40" s="106"/>
      <c r="F40" s="106"/>
      <c r="G40" s="106"/>
      <c r="H40" s="106"/>
      <c r="I40" s="106"/>
      <c r="J40" s="106"/>
      <c r="K40" s="113">
        <f>K35</f>
        <v>21541551.359999999</v>
      </c>
      <c r="L40" s="113"/>
      <c r="N40" s="64"/>
    </row>
    <row r="41" spans="2:14" s="18" customFormat="1" ht="16.5" thickTop="1" x14ac:dyDescent="0.25">
      <c r="C41" s="114" t="s">
        <v>32</v>
      </c>
      <c r="D41" s="114"/>
      <c r="E41" s="114"/>
      <c r="F41" s="114"/>
      <c r="G41" s="114"/>
      <c r="H41" s="114"/>
      <c r="I41" s="114"/>
      <c r="J41" s="114"/>
      <c r="K41" s="112">
        <f>SUM(K38:L39)-K40</f>
        <v>10744440.539999999</v>
      </c>
      <c r="L41" s="112"/>
    </row>
    <row r="42" spans="2:14" s="3" customFormat="1" x14ac:dyDescent="0.25">
      <c r="C42" s="23"/>
      <c r="D42" s="23"/>
      <c r="E42" s="23"/>
      <c r="F42" s="23"/>
      <c r="G42" s="23"/>
      <c r="H42" s="23"/>
      <c r="I42" s="23"/>
      <c r="J42" s="23"/>
      <c r="K42" s="24"/>
      <c r="L42" s="24"/>
    </row>
    <row r="43" spans="2:14" s="3" customFormat="1" x14ac:dyDescent="0.25">
      <c r="B43" s="22"/>
      <c r="C43" s="104" t="s">
        <v>43</v>
      </c>
      <c r="D43" s="104"/>
      <c r="E43" s="104"/>
      <c r="F43" s="104"/>
      <c r="G43" s="104"/>
      <c r="H43" s="104"/>
      <c r="I43" s="104"/>
      <c r="J43" s="104"/>
      <c r="K43" s="17"/>
      <c r="L43" s="17"/>
      <c r="M43" s="17"/>
    </row>
    <row r="44" spans="2:14" s="3" customFormat="1" x14ac:dyDescent="0.25">
      <c r="B44" s="9"/>
      <c r="C44" s="106" t="s">
        <v>31</v>
      </c>
      <c r="D44" s="106"/>
      <c r="E44" s="106"/>
      <c r="F44" s="106"/>
      <c r="G44" s="106"/>
      <c r="H44" s="106"/>
      <c r="I44" s="106"/>
      <c r="J44" s="106"/>
      <c r="K44" s="115">
        <v>8852.2999999999993</v>
      </c>
      <c r="L44" s="115"/>
      <c r="N44" s="13"/>
    </row>
    <row r="45" spans="2:14" s="3" customFormat="1" x14ac:dyDescent="0.25">
      <c r="B45" s="9"/>
      <c r="C45" s="106" t="s">
        <v>30</v>
      </c>
      <c r="D45" s="106"/>
      <c r="E45" s="106"/>
      <c r="F45" s="106"/>
      <c r="G45" s="106"/>
      <c r="H45" s="106"/>
      <c r="I45" s="106"/>
      <c r="J45" s="106"/>
      <c r="K45" s="115">
        <v>17065.97</v>
      </c>
      <c r="L45" s="115"/>
      <c r="N45" s="13"/>
    </row>
    <row r="46" spans="2:14" s="3" customFormat="1" x14ac:dyDescent="0.25">
      <c r="B46" s="9"/>
      <c r="C46" s="106" t="s">
        <v>29</v>
      </c>
      <c r="D46" s="106"/>
      <c r="E46" s="106"/>
      <c r="F46" s="106"/>
      <c r="G46" s="106"/>
      <c r="H46" s="106"/>
      <c r="I46" s="106"/>
      <c r="J46" s="106"/>
      <c r="K46" s="115">
        <v>10718522.27</v>
      </c>
      <c r="L46" s="115"/>
      <c r="N46" s="13"/>
    </row>
    <row r="47" spans="2:14" s="3" customFormat="1" ht="16.5" thickBot="1" x14ac:dyDescent="0.3">
      <c r="B47" s="9"/>
      <c r="C47" s="106" t="s">
        <v>57</v>
      </c>
      <c r="D47" s="106"/>
      <c r="E47" s="106"/>
      <c r="F47" s="106"/>
      <c r="G47" s="106"/>
      <c r="H47" s="106"/>
      <c r="I47" s="106"/>
      <c r="J47" s="106"/>
      <c r="K47" s="113">
        <v>0</v>
      </c>
      <c r="L47" s="113"/>
      <c r="N47" s="13"/>
    </row>
    <row r="48" spans="2:14" s="18" customFormat="1" ht="16.5" thickTop="1" x14ac:dyDescent="0.25">
      <c r="C48" s="114" t="s">
        <v>33</v>
      </c>
      <c r="D48" s="114"/>
      <c r="E48" s="114"/>
      <c r="F48" s="114"/>
      <c r="G48" s="114"/>
      <c r="H48" s="114"/>
      <c r="I48" s="114"/>
      <c r="J48" s="114"/>
      <c r="K48" s="112">
        <f>SUM(K44:L47)</f>
        <v>10744440.539999999</v>
      </c>
      <c r="L48" s="112"/>
      <c r="N48" s="26"/>
    </row>
    <row r="49" spans="2:16" s="3" customFormat="1" x14ac:dyDescent="0.25">
      <c r="B49" s="22"/>
      <c r="C49" s="20"/>
      <c r="D49" s="20"/>
      <c r="E49" s="20"/>
      <c r="F49" s="20"/>
      <c r="G49" s="20"/>
      <c r="H49" s="20"/>
      <c r="I49" s="20"/>
      <c r="J49" s="20"/>
      <c r="K49" s="115"/>
      <c r="L49" s="115"/>
      <c r="M49" s="17"/>
      <c r="N49" s="19"/>
      <c r="O49" s="102"/>
      <c r="P49" s="103"/>
    </row>
    <row r="50" spans="2:16" s="3" customFormat="1" x14ac:dyDescent="0.25">
      <c r="B50" s="22"/>
      <c r="C50" s="104" t="s">
        <v>34</v>
      </c>
      <c r="D50" s="104"/>
      <c r="E50" s="104"/>
      <c r="F50" s="104"/>
      <c r="G50" s="104"/>
      <c r="H50" s="104"/>
      <c r="I50" s="104"/>
      <c r="J50" s="104"/>
      <c r="M50" s="17"/>
    </row>
    <row r="51" spans="2:16" s="3" customFormat="1" x14ac:dyDescent="0.25">
      <c r="B51" s="22"/>
      <c r="C51" s="106" t="s">
        <v>35</v>
      </c>
      <c r="D51" s="106"/>
      <c r="E51" s="106"/>
      <c r="F51" s="106"/>
      <c r="G51" s="106"/>
      <c r="H51" s="106"/>
      <c r="I51" s="106"/>
      <c r="J51" s="106"/>
      <c r="K51" s="115">
        <f>$K$18</f>
        <v>19585142.659999996</v>
      </c>
      <c r="L51" s="115"/>
      <c r="M51" s="17"/>
    </row>
    <row r="52" spans="2:16" s="3" customFormat="1" ht="18" x14ac:dyDescent="0.4">
      <c r="B52" s="22"/>
      <c r="C52" s="106" t="s">
        <v>36</v>
      </c>
      <c r="D52" s="106"/>
      <c r="E52" s="106"/>
      <c r="F52" s="106"/>
      <c r="G52" s="106"/>
      <c r="H52" s="106"/>
      <c r="I52" s="106"/>
      <c r="J52" s="106"/>
      <c r="K52" s="107">
        <f>$K$35</f>
        <v>21541551.359999999</v>
      </c>
      <c r="L52" s="107"/>
      <c r="M52" s="17"/>
    </row>
    <row r="53" spans="2:16" s="101" customFormat="1" x14ac:dyDescent="0.25">
      <c r="B53" s="99"/>
      <c r="C53" s="128" t="s">
        <v>40</v>
      </c>
      <c r="D53" s="128"/>
      <c r="E53" s="128"/>
      <c r="F53" s="128"/>
      <c r="G53" s="128"/>
      <c r="H53" s="128"/>
      <c r="I53" s="128"/>
      <c r="J53" s="128"/>
      <c r="K53" s="129">
        <f>K51-K52</f>
        <v>-1956408.700000003</v>
      </c>
      <c r="L53" s="129"/>
      <c r="M53" s="100"/>
    </row>
    <row r="54" spans="2:16" s="3" customFormat="1" x14ac:dyDescent="0.25">
      <c r="C54" s="17"/>
      <c r="D54" s="17"/>
      <c r="E54" s="17"/>
      <c r="F54" s="17"/>
      <c r="G54" s="17"/>
      <c r="H54" s="17"/>
      <c r="I54" s="17"/>
      <c r="J54" s="17"/>
      <c r="K54" s="112"/>
      <c r="L54" s="112"/>
      <c r="M54" s="17"/>
      <c r="N54" s="14"/>
    </row>
    <row r="55" spans="2:16" s="3" customFormat="1" x14ac:dyDescent="0.25">
      <c r="B55" s="22"/>
      <c r="C55" s="110"/>
      <c r="D55" s="110"/>
      <c r="E55" s="110"/>
      <c r="F55" s="110"/>
      <c r="G55" s="110"/>
      <c r="H55" s="110"/>
      <c r="I55" s="110"/>
      <c r="J55" s="110"/>
      <c r="K55" s="17"/>
      <c r="L55" s="17"/>
      <c r="M55" s="17"/>
    </row>
    <row r="56" spans="2:16" s="3" customFormat="1" ht="15.75" customHeight="1" x14ac:dyDescent="0.25"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7"/>
      <c r="N56" s="14"/>
    </row>
    <row r="57" spans="2:16" s="3" customFormat="1" x14ac:dyDescent="0.25"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7"/>
      <c r="N57" s="14"/>
    </row>
    <row r="58" spans="2:16" s="3" customFormat="1" ht="5.0999999999999996" customHeight="1" x14ac:dyDescent="0.2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4"/>
    </row>
    <row r="59" spans="2:16" s="10" customFormat="1" ht="12" customHeight="1" x14ac:dyDescent="0.25">
      <c r="B59" s="1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25"/>
      <c r="N59" s="16"/>
    </row>
    <row r="60" spans="2:16" s="10" customFormat="1" ht="12" customHeight="1" x14ac:dyDescent="0.25">
      <c r="B60" s="1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25"/>
      <c r="N60" s="16"/>
    </row>
    <row r="61" spans="2:16" s="10" customFormat="1" ht="12" customHeight="1" x14ac:dyDescent="0.25">
      <c r="B61" s="1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25"/>
      <c r="N61" s="16"/>
    </row>
    <row r="62" spans="2:16" s="10" customFormat="1" ht="12" customHeight="1" x14ac:dyDescent="0.25">
      <c r="B62" s="1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25"/>
      <c r="N62" s="16"/>
    </row>
    <row r="63" spans="2:16" s="10" customFormat="1" x14ac:dyDescent="0.25">
      <c r="B63" s="15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5"/>
      <c r="N63" s="16"/>
    </row>
  </sheetData>
  <mergeCells count="83">
    <mergeCell ref="C53:J53"/>
    <mergeCell ref="K53:L53"/>
    <mergeCell ref="C55:J55"/>
    <mergeCell ref="C56:L57"/>
    <mergeCell ref="C59:L62"/>
    <mergeCell ref="K54:L54"/>
    <mergeCell ref="O49:P49"/>
    <mergeCell ref="C50:J50"/>
    <mergeCell ref="C40:J40"/>
    <mergeCell ref="K40:L40"/>
    <mergeCell ref="C41:J41"/>
    <mergeCell ref="K41:L41"/>
    <mergeCell ref="C43:J43"/>
    <mergeCell ref="C44:J44"/>
    <mergeCell ref="K44:L44"/>
    <mergeCell ref="C51:J51"/>
    <mergeCell ref="K51:L51"/>
    <mergeCell ref="C52:J52"/>
    <mergeCell ref="K52:L52"/>
    <mergeCell ref="C45:J45"/>
    <mergeCell ref="K45:L45"/>
    <mergeCell ref="C46:J46"/>
    <mergeCell ref="K46:L46"/>
    <mergeCell ref="C48:J48"/>
    <mergeCell ref="K48:L48"/>
    <mergeCell ref="K49:L49"/>
    <mergeCell ref="C47:J47"/>
    <mergeCell ref="K47:L47"/>
    <mergeCell ref="C39:J39"/>
    <mergeCell ref="K39:L39"/>
    <mergeCell ref="C34:J34"/>
    <mergeCell ref="K34:L34"/>
    <mergeCell ref="C35:J35"/>
    <mergeCell ref="K35:L35"/>
    <mergeCell ref="K36:L36"/>
    <mergeCell ref="C37:J37"/>
    <mergeCell ref="C38:J38"/>
    <mergeCell ref="K38:L38"/>
    <mergeCell ref="C31:J31"/>
    <mergeCell ref="K31:L31"/>
    <mergeCell ref="C32:J32"/>
    <mergeCell ref="K32:L32"/>
    <mergeCell ref="C33:J33"/>
    <mergeCell ref="K33:L33"/>
    <mergeCell ref="C28:J28"/>
    <mergeCell ref="K28:L28"/>
    <mergeCell ref="C29:J29"/>
    <mergeCell ref="K29:L29"/>
    <mergeCell ref="C30:J30"/>
    <mergeCell ref="K30:L30"/>
    <mergeCell ref="C25:J25"/>
    <mergeCell ref="K25:L25"/>
    <mergeCell ref="C26:J26"/>
    <mergeCell ref="K26:L26"/>
    <mergeCell ref="C27:J27"/>
    <mergeCell ref="K27:L27"/>
    <mergeCell ref="C20:J20"/>
    <mergeCell ref="C21:J21"/>
    <mergeCell ref="C22:J22"/>
    <mergeCell ref="K22:L22"/>
    <mergeCell ref="C24:J24"/>
    <mergeCell ref="K24:L24"/>
    <mergeCell ref="K23:L23"/>
    <mergeCell ref="C23:J23"/>
    <mergeCell ref="C16:J16"/>
    <mergeCell ref="K16:L16"/>
    <mergeCell ref="C17:J17"/>
    <mergeCell ref="K17:L17"/>
    <mergeCell ref="C18:J18"/>
    <mergeCell ref="K18:L18"/>
    <mergeCell ref="C15:J15"/>
    <mergeCell ref="K15:L15"/>
    <mergeCell ref="C5:K5"/>
    <mergeCell ref="C6:K6"/>
    <mergeCell ref="C7:K7"/>
    <mergeCell ref="C8:K8"/>
    <mergeCell ref="B9:D9"/>
    <mergeCell ref="E9:H9"/>
    <mergeCell ref="C10:K10"/>
    <mergeCell ref="C12:J12"/>
    <mergeCell ref="C13:J13"/>
    <mergeCell ref="C14:J14"/>
    <mergeCell ref="K14:L14"/>
  </mergeCells>
  <pageMargins left="0.55118110236220474" right="0.23622047244094491" top="0.23622047244094491" bottom="0.19685039370078741" header="0.23622047244094491" footer="0.15748031496062992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showGridLines="0" zoomScaleNormal="100" workbookViewId="0">
      <selection activeCell="C10" sqref="C10:K10"/>
    </sheetView>
  </sheetViews>
  <sheetFormatPr defaultRowHeight="15.75" x14ac:dyDescent="0.25"/>
  <cols>
    <col min="1" max="1" width="1.7109375" style="1" customWidth="1"/>
    <col min="2" max="2" width="2.7109375" style="1" customWidth="1"/>
    <col min="3" max="3" width="9.5703125" style="1" customWidth="1"/>
    <col min="4" max="4" width="22.85546875" style="1" customWidth="1"/>
    <col min="5" max="6" width="9.140625" style="1"/>
    <col min="7" max="7" width="6.85546875" style="1" customWidth="1"/>
    <col min="8" max="8" width="12.140625" style="1" customWidth="1"/>
    <col min="9" max="9" width="19.28515625" style="1" customWidth="1"/>
    <col min="10" max="10" width="12.42578125" style="1" customWidth="1"/>
    <col min="11" max="11" width="9.140625" style="1"/>
    <col min="12" max="12" width="21.28515625" style="1" customWidth="1"/>
    <col min="13" max="13" width="2.7109375" style="1" customWidth="1"/>
    <col min="14" max="14" width="20.42578125" style="2" customWidth="1"/>
    <col min="15" max="15" width="9.140625" style="2"/>
    <col min="16" max="16" width="18.85546875" style="2" customWidth="1"/>
    <col min="17" max="16384" width="9.140625" style="2"/>
  </cols>
  <sheetData>
    <row r="1" spans="2:12" s="1" customFormat="1" x14ac:dyDescent="0.25"/>
    <row r="2" spans="2:12" s="1" customFormat="1" x14ac:dyDescent="0.25"/>
    <row r="3" spans="2:12" s="1" customFormat="1" x14ac:dyDescent="0.25"/>
    <row r="4" spans="2:12" s="1" customFormat="1" x14ac:dyDescent="0.25"/>
    <row r="5" spans="2:12" s="1" customFormat="1" ht="18.75" x14ac:dyDescent="0.3">
      <c r="C5" s="121" t="s">
        <v>14</v>
      </c>
      <c r="D5" s="121"/>
      <c r="E5" s="121"/>
      <c r="F5" s="121"/>
      <c r="G5" s="121"/>
      <c r="H5" s="121"/>
      <c r="I5" s="121"/>
      <c r="J5" s="121"/>
      <c r="K5" s="121"/>
      <c r="L5" s="8"/>
    </row>
    <row r="6" spans="2:12" s="1" customFormat="1" ht="18.75" x14ac:dyDescent="0.25">
      <c r="C6" s="122" t="s">
        <v>12</v>
      </c>
      <c r="D6" s="122"/>
      <c r="E6" s="122"/>
      <c r="F6" s="122"/>
      <c r="G6" s="122"/>
      <c r="H6" s="122"/>
      <c r="I6" s="122"/>
      <c r="J6" s="122"/>
      <c r="K6" s="122"/>
      <c r="L6" s="6"/>
    </row>
    <row r="7" spans="2:12" s="1" customFormat="1" ht="18.75" x14ac:dyDescent="0.25">
      <c r="C7" s="123" t="s">
        <v>13</v>
      </c>
      <c r="D7" s="123"/>
      <c r="E7" s="123"/>
      <c r="F7" s="123"/>
      <c r="G7" s="123"/>
      <c r="H7" s="123"/>
      <c r="I7" s="123"/>
      <c r="J7" s="123"/>
      <c r="K7" s="123"/>
      <c r="L7" s="6"/>
    </row>
    <row r="8" spans="2:12" s="1" customFormat="1" ht="18.75" x14ac:dyDescent="0.25">
      <c r="B8" s="5"/>
      <c r="C8" s="124" t="s">
        <v>48</v>
      </c>
      <c r="D8" s="124"/>
      <c r="E8" s="124"/>
      <c r="F8" s="124"/>
      <c r="G8" s="124"/>
      <c r="H8" s="124"/>
      <c r="I8" s="124"/>
      <c r="J8" s="124"/>
      <c r="K8" s="124"/>
      <c r="L8" s="6"/>
    </row>
    <row r="9" spans="2:12" s="1" customFormat="1" ht="5.0999999999999996" customHeight="1" x14ac:dyDescent="0.25">
      <c r="B9" s="125"/>
      <c r="C9" s="125"/>
      <c r="D9" s="125"/>
      <c r="E9" s="126"/>
      <c r="F9" s="126"/>
      <c r="G9" s="126"/>
      <c r="H9" s="126"/>
      <c r="I9" s="5"/>
      <c r="J9" s="5"/>
      <c r="K9" s="5"/>
      <c r="L9" s="5"/>
    </row>
    <row r="10" spans="2:12" s="1" customFormat="1" ht="18.75" customHeight="1" x14ac:dyDescent="0.3">
      <c r="B10" s="5"/>
      <c r="C10" s="121" t="s">
        <v>15</v>
      </c>
      <c r="D10" s="121"/>
      <c r="E10" s="121"/>
      <c r="F10" s="121"/>
      <c r="G10" s="121"/>
      <c r="H10" s="121"/>
      <c r="I10" s="121"/>
      <c r="J10" s="121"/>
      <c r="K10" s="121"/>
      <c r="L10" s="7"/>
    </row>
    <row r="11" spans="2:12" s="1" customFormat="1" x14ac:dyDescent="0.25"/>
    <row r="12" spans="2:12" s="1" customFormat="1" x14ac:dyDescent="0.25">
      <c r="C12" s="127" t="s">
        <v>0</v>
      </c>
      <c r="D12" s="127"/>
      <c r="E12" s="127"/>
      <c r="F12" s="127"/>
      <c r="G12" s="127"/>
      <c r="H12" s="127"/>
      <c r="I12" s="127"/>
      <c r="J12" s="127"/>
      <c r="K12" s="4"/>
      <c r="L12" s="4"/>
    </row>
    <row r="13" spans="2:12" s="3" customFormat="1" x14ac:dyDescent="0.25">
      <c r="C13" s="114" t="s">
        <v>10</v>
      </c>
      <c r="D13" s="114"/>
      <c r="E13" s="114"/>
      <c r="F13" s="114"/>
      <c r="G13" s="114"/>
      <c r="H13" s="114"/>
      <c r="I13" s="114"/>
      <c r="J13" s="114"/>
      <c r="K13" s="17"/>
      <c r="L13" s="17"/>
    </row>
    <row r="14" spans="2:12" s="3" customFormat="1" x14ac:dyDescent="0.25">
      <c r="C14" s="106" t="s">
        <v>16</v>
      </c>
      <c r="D14" s="106"/>
      <c r="E14" s="106"/>
      <c r="F14" s="106"/>
      <c r="G14" s="106"/>
      <c r="H14" s="106"/>
      <c r="I14" s="106"/>
      <c r="J14" s="106"/>
      <c r="K14" s="115">
        <v>1429657</v>
      </c>
      <c r="L14" s="115"/>
    </row>
    <row r="15" spans="2:12" s="3" customFormat="1" x14ac:dyDescent="0.25">
      <c r="C15" s="106" t="s">
        <v>37</v>
      </c>
      <c r="D15" s="106"/>
      <c r="E15" s="106"/>
      <c r="F15" s="106"/>
      <c r="G15" s="106"/>
      <c r="H15" s="106"/>
      <c r="I15" s="106"/>
      <c r="J15" s="106"/>
      <c r="K15" s="115">
        <v>0</v>
      </c>
      <c r="L15" s="115"/>
    </row>
    <row r="16" spans="2:12" s="3" customFormat="1" x14ac:dyDescent="0.25">
      <c r="C16" s="106" t="s">
        <v>46</v>
      </c>
      <c r="D16" s="106"/>
      <c r="E16" s="106"/>
      <c r="F16" s="106"/>
      <c r="G16" s="106"/>
      <c r="H16" s="106"/>
      <c r="I16" s="106"/>
      <c r="J16" s="106"/>
      <c r="K16" s="115">
        <v>26852.04</v>
      </c>
      <c r="L16" s="115"/>
    </row>
    <row r="17" spans="2:14" s="10" customFormat="1" ht="18" x14ac:dyDescent="0.4">
      <c r="C17" s="119" t="s">
        <v>38</v>
      </c>
      <c r="D17" s="119"/>
      <c r="E17" s="119"/>
      <c r="F17" s="119"/>
      <c r="G17" s="119"/>
      <c r="H17" s="119"/>
      <c r="I17" s="119"/>
      <c r="J17" s="119"/>
      <c r="K17" s="120">
        <v>91362.1</v>
      </c>
      <c r="L17" s="120"/>
    </row>
    <row r="18" spans="2:14" s="3" customFormat="1" x14ac:dyDescent="0.25">
      <c r="C18" s="110" t="s">
        <v>1</v>
      </c>
      <c r="D18" s="110"/>
      <c r="E18" s="110"/>
      <c r="F18" s="110"/>
      <c r="G18" s="110"/>
      <c r="H18" s="110"/>
      <c r="I18" s="110"/>
      <c r="J18" s="110"/>
      <c r="K18" s="116">
        <f>SUM(K14:L17)</f>
        <v>1547871.1400000001</v>
      </c>
      <c r="L18" s="116"/>
    </row>
    <row r="19" spans="2:14" s="3" customFormat="1" x14ac:dyDescent="0.25">
      <c r="B19" s="11"/>
      <c r="J19" s="12"/>
      <c r="K19" s="12"/>
      <c r="L19" s="12"/>
      <c r="N19" s="13"/>
    </row>
    <row r="20" spans="2:14" s="3" customFormat="1" x14ac:dyDescent="0.25">
      <c r="C20" s="104" t="s">
        <v>2</v>
      </c>
      <c r="D20" s="104"/>
      <c r="E20" s="104"/>
      <c r="F20" s="104"/>
      <c r="G20" s="104"/>
      <c r="H20" s="104"/>
      <c r="I20" s="104"/>
      <c r="J20" s="104"/>
      <c r="K20" s="17"/>
      <c r="L20" s="17"/>
    </row>
    <row r="21" spans="2:14" s="3" customFormat="1" x14ac:dyDescent="0.25">
      <c r="C21" s="114" t="s">
        <v>9</v>
      </c>
      <c r="D21" s="114"/>
      <c r="E21" s="114"/>
      <c r="F21" s="114"/>
      <c r="G21" s="114"/>
      <c r="H21" s="114"/>
      <c r="I21" s="114"/>
      <c r="J21" s="114"/>
      <c r="K21" s="17"/>
      <c r="L21" s="17"/>
    </row>
    <row r="22" spans="2:14" s="3" customFormat="1" x14ac:dyDescent="0.25">
      <c r="B22" s="9"/>
      <c r="C22" s="117" t="s">
        <v>24</v>
      </c>
      <c r="D22" s="117"/>
      <c r="E22" s="117"/>
      <c r="F22" s="117"/>
      <c r="G22" s="117"/>
      <c r="H22" s="117"/>
      <c r="I22" s="117"/>
      <c r="J22" s="117"/>
      <c r="K22" s="115">
        <v>16288.32</v>
      </c>
      <c r="L22" s="115"/>
    </row>
    <row r="23" spans="2:14" s="3" customFormat="1" x14ac:dyDescent="0.25">
      <c r="B23" s="9"/>
      <c r="C23" s="118" t="s">
        <v>41</v>
      </c>
      <c r="D23" s="118"/>
      <c r="E23" s="118"/>
      <c r="F23" s="118"/>
      <c r="G23" s="118"/>
      <c r="H23" s="118"/>
      <c r="I23" s="118"/>
      <c r="J23" s="118"/>
      <c r="K23" s="115">
        <v>14292.12</v>
      </c>
      <c r="L23" s="115"/>
    </row>
    <row r="24" spans="2:14" s="3" customFormat="1" x14ac:dyDescent="0.25">
      <c r="B24" s="9"/>
      <c r="C24" s="117" t="s">
        <v>3</v>
      </c>
      <c r="D24" s="117"/>
      <c r="E24" s="117"/>
      <c r="F24" s="117"/>
      <c r="G24" s="117"/>
      <c r="H24" s="117"/>
      <c r="I24" s="117"/>
      <c r="J24" s="117"/>
      <c r="K24" s="115">
        <v>1165.8900000000001</v>
      </c>
      <c r="L24" s="115"/>
    </row>
    <row r="25" spans="2:14" s="3" customFormat="1" x14ac:dyDescent="0.25">
      <c r="B25" s="9"/>
      <c r="C25" s="117" t="s">
        <v>11</v>
      </c>
      <c r="D25" s="117"/>
      <c r="E25" s="117"/>
      <c r="F25" s="117"/>
      <c r="G25" s="117"/>
      <c r="H25" s="117"/>
      <c r="I25" s="117"/>
      <c r="J25" s="117"/>
      <c r="K25" s="115">
        <v>44773.09</v>
      </c>
      <c r="L25" s="115"/>
    </row>
    <row r="26" spans="2:14" s="3" customFormat="1" x14ac:dyDescent="0.25">
      <c r="B26" s="9"/>
      <c r="C26" s="117" t="s">
        <v>18</v>
      </c>
      <c r="D26" s="117"/>
      <c r="E26" s="117"/>
      <c r="F26" s="117"/>
      <c r="G26" s="117"/>
      <c r="H26" s="117"/>
      <c r="I26" s="117"/>
      <c r="J26" s="117"/>
      <c r="K26" s="115">
        <v>2263.84</v>
      </c>
      <c r="L26" s="115"/>
    </row>
    <row r="27" spans="2:14" s="3" customFormat="1" x14ac:dyDescent="0.25">
      <c r="B27" s="15"/>
      <c r="C27" s="117" t="s">
        <v>21</v>
      </c>
      <c r="D27" s="117"/>
      <c r="E27" s="117"/>
      <c r="F27" s="117"/>
      <c r="G27" s="117"/>
      <c r="H27" s="117"/>
      <c r="I27" s="117"/>
      <c r="J27" s="117"/>
      <c r="K27" s="115">
        <v>105093.94</v>
      </c>
      <c r="L27" s="115"/>
    </row>
    <row r="28" spans="2:14" s="3" customFormat="1" x14ac:dyDescent="0.25">
      <c r="B28" s="9"/>
      <c r="C28" s="117" t="s">
        <v>19</v>
      </c>
      <c r="D28" s="117"/>
      <c r="E28" s="117"/>
      <c r="F28" s="117"/>
      <c r="G28" s="117"/>
      <c r="H28" s="117"/>
      <c r="I28" s="117"/>
      <c r="J28" s="117"/>
      <c r="K28" s="115">
        <v>42658.76</v>
      </c>
      <c r="L28" s="115"/>
    </row>
    <row r="29" spans="2:14" s="3" customFormat="1" x14ac:dyDescent="0.25">
      <c r="B29" s="9"/>
      <c r="C29" s="117" t="s">
        <v>22</v>
      </c>
      <c r="D29" s="117"/>
      <c r="E29" s="117"/>
      <c r="F29" s="117"/>
      <c r="G29" s="117"/>
      <c r="H29" s="117"/>
      <c r="I29" s="117"/>
      <c r="J29" s="117"/>
      <c r="K29" s="115">
        <v>2612.6999999999998</v>
      </c>
      <c r="L29" s="115"/>
    </row>
    <row r="30" spans="2:14" s="3" customFormat="1" x14ac:dyDescent="0.25">
      <c r="B30" s="9"/>
      <c r="C30" s="117" t="s">
        <v>23</v>
      </c>
      <c r="D30" s="117"/>
      <c r="E30" s="117"/>
      <c r="F30" s="117"/>
      <c r="G30" s="117"/>
      <c r="H30" s="117"/>
      <c r="I30" s="117"/>
      <c r="J30" s="117"/>
      <c r="K30" s="115">
        <v>255900.96</v>
      </c>
      <c r="L30" s="115"/>
    </row>
    <row r="31" spans="2:14" s="3" customFormat="1" x14ac:dyDescent="0.25">
      <c r="B31" s="9"/>
      <c r="C31" s="117" t="s">
        <v>25</v>
      </c>
      <c r="D31" s="117"/>
      <c r="E31" s="117"/>
      <c r="F31" s="117"/>
      <c r="G31" s="117"/>
      <c r="H31" s="117"/>
      <c r="I31" s="117"/>
      <c r="J31" s="117"/>
      <c r="K31" s="115">
        <v>295943.36</v>
      </c>
      <c r="L31" s="115"/>
    </row>
    <row r="32" spans="2:14" s="10" customFormat="1" x14ac:dyDescent="0.25">
      <c r="B32" s="15"/>
      <c r="C32" s="117" t="s">
        <v>26</v>
      </c>
      <c r="D32" s="117"/>
      <c r="E32" s="117"/>
      <c r="F32" s="117"/>
      <c r="G32" s="117"/>
      <c r="H32" s="117"/>
      <c r="I32" s="117"/>
      <c r="J32" s="117"/>
      <c r="K32" s="115">
        <v>73793.649999999994</v>
      </c>
      <c r="L32" s="115"/>
    </row>
    <row r="33" spans="2:16" s="3" customFormat="1" x14ac:dyDescent="0.25">
      <c r="B33" s="9"/>
      <c r="C33" s="117" t="s">
        <v>27</v>
      </c>
      <c r="D33" s="117"/>
      <c r="E33" s="117"/>
      <c r="F33" s="117"/>
      <c r="G33" s="117"/>
      <c r="H33" s="117"/>
      <c r="I33" s="117"/>
      <c r="J33" s="117"/>
      <c r="K33" s="115">
        <v>4096.87</v>
      </c>
      <c r="L33" s="115"/>
    </row>
    <row r="34" spans="2:16" s="3" customFormat="1" ht="18" x14ac:dyDescent="0.4">
      <c r="B34" s="9"/>
      <c r="C34" s="117" t="s">
        <v>20</v>
      </c>
      <c r="D34" s="117"/>
      <c r="E34" s="117"/>
      <c r="F34" s="117"/>
      <c r="G34" s="117"/>
      <c r="H34" s="117"/>
      <c r="I34" s="117"/>
      <c r="J34" s="117"/>
      <c r="K34" s="107">
        <v>279513.40999999997</v>
      </c>
      <c r="L34" s="107"/>
    </row>
    <row r="35" spans="2:16" s="18" customFormat="1" x14ac:dyDescent="0.25">
      <c r="B35" s="17"/>
      <c r="C35" s="110" t="s">
        <v>4</v>
      </c>
      <c r="D35" s="110"/>
      <c r="E35" s="110"/>
      <c r="F35" s="110"/>
      <c r="G35" s="110"/>
      <c r="H35" s="110"/>
      <c r="I35" s="110"/>
      <c r="J35" s="110"/>
      <c r="K35" s="112">
        <f>SUM(K22:L34)</f>
        <v>1138396.9099999999</v>
      </c>
      <c r="L35" s="112"/>
    </row>
    <row r="36" spans="2:16" s="3" customFormat="1" x14ac:dyDescent="0.25">
      <c r="K36" s="116"/>
      <c r="L36" s="116"/>
    </row>
    <row r="37" spans="2:16" s="3" customFormat="1" x14ac:dyDescent="0.25">
      <c r="B37" s="37"/>
      <c r="C37" s="104" t="s">
        <v>5</v>
      </c>
      <c r="D37" s="104"/>
      <c r="E37" s="104"/>
      <c r="F37" s="104"/>
      <c r="G37" s="104"/>
      <c r="H37" s="104"/>
      <c r="I37" s="104"/>
      <c r="J37" s="104"/>
      <c r="K37" s="17"/>
      <c r="L37" s="17"/>
      <c r="M37" s="17"/>
    </row>
    <row r="38" spans="2:16" s="3" customFormat="1" x14ac:dyDescent="0.25">
      <c r="B38" s="9"/>
      <c r="C38" s="106" t="s">
        <v>8</v>
      </c>
      <c r="D38" s="106"/>
      <c r="E38" s="106"/>
      <c r="F38" s="106"/>
      <c r="G38" s="106"/>
      <c r="H38" s="106"/>
      <c r="I38" s="106"/>
      <c r="J38" s="106"/>
      <c r="K38" s="115">
        <f>'FLUXO CAIXA JAN'!K41:L41</f>
        <v>13476565.5</v>
      </c>
      <c r="L38" s="115"/>
      <c r="N38" s="14"/>
    </row>
    <row r="39" spans="2:16" s="3" customFormat="1" x14ac:dyDescent="0.25">
      <c r="B39" s="36"/>
      <c r="C39" s="106" t="s">
        <v>6</v>
      </c>
      <c r="D39" s="106"/>
      <c r="E39" s="106"/>
      <c r="F39" s="106"/>
      <c r="G39" s="106"/>
      <c r="H39" s="106"/>
      <c r="I39" s="106"/>
      <c r="J39" s="106"/>
      <c r="K39" s="115">
        <f>K18</f>
        <v>1547871.1400000001</v>
      </c>
      <c r="L39" s="115"/>
      <c r="N39" s="14"/>
    </row>
    <row r="40" spans="2:16" s="3" customFormat="1" ht="16.5" thickBot="1" x14ac:dyDescent="0.3">
      <c r="C40" s="106" t="s">
        <v>7</v>
      </c>
      <c r="D40" s="106"/>
      <c r="E40" s="106"/>
      <c r="F40" s="106"/>
      <c r="G40" s="106"/>
      <c r="H40" s="106"/>
      <c r="I40" s="106"/>
      <c r="J40" s="106"/>
      <c r="K40" s="113">
        <f>K35</f>
        <v>1138396.9099999999</v>
      </c>
      <c r="L40" s="113"/>
    </row>
    <row r="41" spans="2:16" s="18" customFormat="1" ht="16.5" thickTop="1" x14ac:dyDescent="0.25">
      <c r="C41" s="114" t="s">
        <v>32</v>
      </c>
      <c r="D41" s="114"/>
      <c r="E41" s="114"/>
      <c r="F41" s="114"/>
      <c r="G41" s="114"/>
      <c r="H41" s="114"/>
      <c r="I41" s="114"/>
      <c r="J41" s="114"/>
      <c r="K41" s="112">
        <f>SUM(K38:L39)-K40</f>
        <v>13886039.73</v>
      </c>
      <c r="L41" s="112"/>
    </row>
    <row r="42" spans="2:16" s="3" customFormat="1" x14ac:dyDescent="0.25">
      <c r="C42" s="36"/>
      <c r="D42" s="36"/>
      <c r="E42" s="36"/>
      <c r="F42" s="36"/>
      <c r="G42" s="36"/>
      <c r="H42" s="36"/>
      <c r="I42" s="36"/>
      <c r="J42" s="36"/>
      <c r="K42" s="35"/>
      <c r="L42" s="35"/>
    </row>
    <row r="43" spans="2:16" s="3" customFormat="1" x14ac:dyDescent="0.25">
      <c r="B43" s="37"/>
      <c r="C43" s="104" t="s">
        <v>28</v>
      </c>
      <c r="D43" s="104"/>
      <c r="E43" s="104"/>
      <c r="F43" s="104"/>
      <c r="G43" s="104"/>
      <c r="H43" s="104"/>
      <c r="I43" s="104"/>
      <c r="J43" s="104"/>
      <c r="K43" s="17"/>
      <c r="L43" s="17"/>
      <c r="M43" s="17"/>
    </row>
    <row r="44" spans="2:16" s="3" customFormat="1" x14ac:dyDescent="0.25">
      <c r="B44" s="9"/>
      <c r="C44" s="106" t="s">
        <v>31</v>
      </c>
      <c r="D44" s="106"/>
      <c r="E44" s="106"/>
      <c r="F44" s="106"/>
      <c r="G44" s="106"/>
      <c r="H44" s="106"/>
      <c r="I44" s="106"/>
      <c r="J44" s="106"/>
      <c r="K44" s="115">
        <v>6493.36</v>
      </c>
      <c r="L44" s="115"/>
      <c r="N44" s="13"/>
    </row>
    <row r="45" spans="2:16" s="3" customFormat="1" x14ac:dyDescent="0.25">
      <c r="B45" s="9"/>
      <c r="C45" s="106" t="s">
        <v>30</v>
      </c>
      <c r="D45" s="106"/>
      <c r="E45" s="106"/>
      <c r="F45" s="106"/>
      <c r="G45" s="106"/>
      <c r="H45" s="106"/>
      <c r="I45" s="106"/>
      <c r="J45" s="106"/>
      <c r="K45" s="115">
        <v>11738.71</v>
      </c>
      <c r="L45" s="115"/>
      <c r="N45" s="13"/>
    </row>
    <row r="46" spans="2:16" s="3" customFormat="1" ht="16.5" thickBot="1" x14ac:dyDescent="0.3">
      <c r="B46" s="9"/>
      <c r="C46" s="106" t="s">
        <v>29</v>
      </c>
      <c r="D46" s="106"/>
      <c r="E46" s="106"/>
      <c r="F46" s="106"/>
      <c r="G46" s="106"/>
      <c r="H46" s="106"/>
      <c r="I46" s="106"/>
      <c r="J46" s="106"/>
      <c r="K46" s="113">
        <v>13867807.66</v>
      </c>
      <c r="L46" s="113"/>
      <c r="N46" s="13"/>
    </row>
    <row r="47" spans="2:16" s="18" customFormat="1" ht="16.5" thickTop="1" x14ac:dyDescent="0.25">
      <c r="C47" s="114" t="s">
        <v>33</v>
      </c>
      <c r="D47" s="114"/>
      <c r="E47" s="114"/>
      <c r="F47" s="114"/>
      <c r="G47" s="114"/>
      <c r="H47" s="114"/>
      <c r="I47" s="114"/>
      <c r="J47" s="114"/>
      <c r="K47" s="112">
        <f>SUM(K44:L46)</f>
        <v>13886039.73</v>
      </c>
      <c r="L47" s="112"/>
      <c r="N47" s="26"/>
    </row>
    <row r="48" spans="2:16" s="3" customFormat="1" x14ac:dyDescent="0.25">
      <c r="B48" s="37"/>
      <c r="C48" s="33"/>
      <c r="D48" s="33"/>
      <c r="E48" s="33"/>
      <c r="F48" s="33"/>
      <c r="G48" s="33"/>
      <c r="H48" s="33"/>
      <c r="I48" s="33"/>
      <c r="J48" s="33"/>
      <c r="K48" s="115"/>
      <c r="L48" s="115"/>
      <c r="M48" s="17"/>
      <c r="N48" s="19"/>
      <c r="O48" s="102"/>
      <c r="P48" s="103"/>
    </row>
    <row r="49" spans="2:14" s="3" customFormat="1" x14ac:dyDescent="0.25">
      <c r="B49" s="37"/>
      <c r="C49" s="104" t="s">
        <v>34</v>
      </c>
      <c r="D49" s="104"/>
      <c r="E49" s="104"/>
      <c r="F49" s="104"/>
      <c r="G49" s="104"/>
      <c r="H49" s="104"/>
      <c r="I49" s="104"/>
      <c r="J49" s="104"/>
      <c r="M49" s="17"/>
    </row>
    <row r="50" spans="2:14" s="3" customFormat="1" x14ac:dyDescent="0.25">
      <c r="B50" s="37"/>
      <c r="C50" s="106" t="s">
        <v>35</v>
      </c>
      <c r="D50" s="106"/>
      <c r="E50" s="106"/>
      <c r="F50" s="106"/>
      <c r="G50" s="106"/>
      <c r="H50" s="106"/>
      <c r="I50" s="106"/>
      <c r="J50" s="106"/>
      <c r="K50" s="115">
        <f>K18</f>
        <v>1547871.1400000001</v>
      </c>
      <c r="L50" s="115"/>
      <c r="M50" s="17"/>
    </row>
    <row r="51" spans="2:14" s="3" customFormat="1" ht="18" x14ac:dyDescent="0.4">
      <c r="B51" s="37"/>
      <c r="C51" s="106" t="s">
        <v>36</v>
      </c>
      <c r="D51" s="106"/>
      <c r="E51" s="106"/>
      <c r="F51" s="106"/>
      <c r="G51" s="106"/>
      <c r="H51" s="106"/>
      <c r="I51" s="106"/>
      <c r="J51" s="106"/>
      <c r="K51" s="107">
        <f>K35</f>
        <v>1138396.9099999999</v>
      </c>
      <c r="L51" s="107"/>
      <c r="M51" s="17"/>
    </row>
    <row r="52" spans="2:14" s="98" customFormat="1" x14ac:dyDescent="0.25">
      <c r="B52" s="95"/>
      <c r="C52" s="108" t="s">
        <v>39</v>
      </c>
      <c r="D52" s="108"/>
      <c r="E52" s="108"/>
      <c r="F52" s="108"/>
      <c r="G52" s="108"/>
      <c r="H52" s="108"/>
      <c r="I52" s="108"/>
      <c r="J52" s="108"/>
      <c r="K52" s="109">
        <f>K50-K51</f>
        <v>409474.23000000021</v>
      </c>
      <c r="L52" s="109"/>
      <c r="M52" s="97"/>
    </row>
    <row r="53" spans="2:14" s="3" customFormat="1" x14ac:dyDescent="0.25">
      <c r="C53" s="17"/>
      <c r="D53" s="17"/>
      <c r="E53" s="17"/>
      <c r="F53" s="17"/>
      <c r="G53" s="17"/>
      <c r="H53" s="17"/>
      <c r="I53" s="17"/>
      <c r="J53" s="17"/>
      <c r="K53" s="17"/>
      <c r="L53" s="39"/>
      <c r="M53" s="17"/>
      <c r="N53" s="14"/>
    </row>
    <row r="54" spans="2:14" s="3" customFormat="1" x14ac:dyDescent="0.25">
      <c r="B54" s="37"/>
      <c r="C54" s="110"/>
      <c r="D54" s="110"/>
      <c r="E54" s="110"/>
      <c r="F54" s="110"/>
      <c r="G54" s="110"/>
      <c r="H54" s="110"/>
      <c r="I54" s="110"/>
      <c r="J54" s="110"/>
      <c r="K54" s="112"/>
      <c r="L54" s="112"/>
      <c r="M54" s="17"/>
    </row>
    <row r="55" spans="2:14" s="3" customFormat="1" ht="15.75" customHeight="1" x14ac:dyDescent="0.25">
      <c r="C55" s="111"/>
      <c r="D55" s="105"/>
      <c r="E55" s="105"/>
      <c r="F55" s="105"/>
      <c r="G55" s="105"/>
      <c r="H55" s="105"/>
      <c r="I55" s="105"/>
      <c r="J55" s="105"/>
      <c r="K55" s="105"/>
      <c r="L55" s="105"/>
      <c r="M55" s="17"/>
      <c r="N55" s="14"/>
    </row>
    <row r="56" spans="2:14" s="3" customFormat="1" x14ac:dyDescent="0.25"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7"/>
      <c r="N56" s="14"/>
    </row>
    <row r="57" spans="2:14" s="3" customFormat="1" ht="5.0999999999999996" customHeight="1" x14ac:dyDescent="0.2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4"/>
    </row>
    <row r="58" spans="2:14" s="10" customFormat="1" ht="12" customHeight="1" x14ac:dyDescent="0.25">
      <c r="B58" s="1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34"/>
      <c r="N58" s="16"/>
    </row>
    <row r="59" spans="2:14" s="10" customFormat="1" ht="12" customHeight="1" x14ac:dyDescent="0.25">
      <c r="B59" s="1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34"/>
      <c r="N59" s="16"/>
    </row>
    <row r="60" spans="2:14" s="10" customFormat="1" ht="12" customHeight="1" x14ac:dyDescent="0.25">
      <c r="B60" s="1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34"/>
      <c r="N60" s="16"/>
    </row>
    <row r="61" spans="2:14" s="10" customFormat="1" ht="12" customHeight="1" x14ac:dyDescent="0.25">
      <c r="B61" s="1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34"/>
      <c r="N61" s="16"/>
    </row>
    <row r="62" spans="2:14" s="10" customFormat="1" x14ac:dyDescent="0.25">
      <c r="B62" s="15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4"/>
      <c r="N62" s="16"/>
    </row>
  </sheetData>
  <mergeCells count="81">
    <mergeCell ref="C15:J15"/>
    <mergeCell ref="K15:L15"/>
    <mergeCell ref="C5:K5"/>
    <mergeCell ref="C6:K6"/>
    <mergeCell ref="C7:K7"/>
    <mergeCell ref="C8:K8"/>
    <mergeCell ref="B9:D9"/>
    <mergeCell ref="E9:H9"/>
    <mergeCell ref="C10:K10"/>
    <mergeCell ref="C12:J12"/>
    <mergeCell ref="C13:J13"/>
    <mergeCell ref="C14:J14"/>
    <mergeCell ref="K14:L14"/>
    <mergeCell ref="C16:J16"/>
    <mergeCell ref="K16:L16"/>
    <mergeCell ref="C17:J17"/>
    <mergeCell ref="K17:L17"/>
    <mergeCell ref="C18:J18"/>
    <mergeCell ref="K18:L18"/>
    <mergeCell ref="C20:J20"/>
    <mergeCell ref="C21:J21"/>
    <mergeCell ref="C22:J22"/>
    <mergeCell ref="K22:L22"/>
    <mergeCell ref="C23:J23"/>
    <mergeCell ref="K23:L23"/>
    <mergeCell ref="C24:J24"/>
    <mergeCell ref="K24:L24"/>
    <mergeCell ref="C25:J25"/>
    <mergeCell ref="K25:L25"/>
    <mergeCell ref="C26:J26"/>
    <mergeCell ref="K26:L26"/>
    <mergeCell ref="C27:J27"/>
    <mergeCell ref="K27:L27"/>
    <mergeCell ref="C28:J28"/>
    <mergeCell ref="K28:L28"/>
    <mergeCell ref="C29:J29"/>
    <mergeCell ref="K29:L29"/>
    <mergeCell ref="C30:J30"/>
    <mergeCell ref="K30:L30"/>
    <mergeCell ref="C31:J31"/>
    <mergeCell ref="K31:L31"/>
    <mergeCell ref="C32:J32"/>
    <mergeCell ref="K32:L32"/>
    <mergeCell ref="C33:J33"/>
    <mergeCell ref="K33:L33"/>
    <mergeCell ref="C34:J34"/>
    <mergeCell ref="K34:L34"/>
    <mergeCell ref="C35:J35"/>
    <mergeCell ref="K35:L35"/>
    <mergeCell ref="C44:J44"/>
    <mergeCell ref="K44:L44"/>
    <mergeCell ref="K36:L36"/>
    <mergeCell ref="C37:J37"/>
    <mergeCell ref="C38:J38"/>
    <mergeCell ref="K38:L38"/>
    <mergeCell ref="C39:J39"/>
    <mergeCell ref="K39:L39"/>
    <mergeCell ref="C40:J40"/>
    <mergeCell ref="K40:L40"/>
    <mergeCell ref="C41:J41"/>
    <mergeCell ref="K41:L41"/>
    <mergeCell ref="C43:J43"/>
    <mergeCell ref="C45:J45"/>
    <mergeCell ref="K45:L45"/>
    <mergeCell ref="C46:J46"/>
    <mergeCell ref="K46:L46"/>
    <mergeCell ref="C47:J47"/>
    <mergeCell ref="K47:L47"/>
    <mergeCell ref="C58:L61"/>
    <mergeCell ref="K48:L48"/>
    <mergeCell ref="O48:P48"/>
    <mergeCell ref="C49:J49"/>
    <mergeCell ref="C50:J50"/>
    <mergeCell ref="K50:L50"/>
    <mergeCell ref="C51:J51"/>
    <mergeCell ref="K51:L51"/>
    <mergeCell ref="C52:J52"/>
    <mergeCell ref="K52:L52"/>
    <mergeCell ref="C54:J54"/>
    <mergeCell ref="K54:L54"/>
    <mergeCell ref="C55:L56"/>
  </mergeCells>
  <pageMargins left="0.55118110236220474" right="0.23622047244094491" top="0.23622047244094491" bottom="0.19685039370078741" header="0.23622047244094491" footer="0.15748031496062992"/>
  <pageSetup paperSize="9" scale="6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showGridLines="0" zoomScaleNormal="100" workbookViewId="0">
      <selection activeCell="C8" sqref="C8:K8"/>
    </sheetView>
  </sheetViews>
  <sheetFormatPr defaultRowHeight="15.75" x14ac:dyDescent="0.25"/>
  <cols>
    <col min="1" max="1" width="1.7109375" style="1" customWidth="1"/>
    <col min="2" max="2" width="2.7109375" style="1" customWidth="1"/>
    <col min="3" max="3" width="9.5703125" style="1" customWidth="1"/>
    <col min="4" max="4" width="22.85546875" style="1" customWidth="1"/>
    <col min="5" max="6" width="9.140625" style="1"/>
    <col min="7" max="7" width="6.85546875" style="1" customWidth="1"/>
    <col min="8" max="8" width="12.140625" style="1" customWidth="1"/>
    <col min="9" max="9" width="19.28515625" style="1" customWidth="1"/>
    <col min="10" max="10" width="12.42578125" style="1" customWidth="1"/>
    <col min="11" max="11" width="9.140625" style="1"/>
    <col min="12" max="12" width="21.28515625" style="1" customWidth="1"/>
    <col min="13" max="13" width="2.7109375" style="1" customWidth="1"/>
    <col min="14" max="14" width="20.42578125" style="2" customWidth="1"/>
    <col min="15" max="15" width="9.140625" style="2"/>
    <col min="16" max="16" width="18.85546875" style="2" customWidth="1"/>
    <col min="17" max="16384" width="9.140625" style="2"/>
  </cols>
  <sheetData>
    <row r="1" spans="2:12" s="1" customFormat="1" x14ac:dyDescent="0.25"/>
    <row r="2" spans="2:12" s="1" customFormat="1" x14ac:dyDescent="0.25"/>
    <row r="3" spans="2:12" s="1" customFormat="1" x14ac:dyDescent="0.25"/>
    <row r="4" spans="2:12" s="1" customFormat="1" x14ac:dyDescent="0.25"/>
    <row r="5" spans="2:12" s="1" customFormat="1" ht="18.75" x14ac:dyDescent="0.3">
      <c r="C5" s="121" t="s">
        <v>14</v>
      </c>
      <c r="D5" s="121"/>
      <c r="E5" s="121"/>
      <c r="F5" s="121"/>
      <c r="G5" s="121"/>
      <c r="H5" s="121"/>
      <c r="I5" s="121"/>
      <c r="J5" s="121"/>
      <c r="K5" s="121"/>
      <c r="L5" s="8"/>
    </row>
    <row r="6" spans="2:12" s="1" customFormat="1" ht="18.75" x14ac:dyDescent="0.25">
      <c r="C6" s="122" t="s">
        <v>12</v>
      </c>
      <c r="D6" s="122"/>
      <c r="E6" s="122"/>
      <c r="F6" s="122"/>
      <c r="G6" s="122"/>
      <c r="H6" s="122"/>
      <c r="I6" s="122"/>
      <c r="J6" s="122"/>
      <c r="K6" s="122"/>
      <c r="L6" s="6"/>
    </row>
    <row r="7" spans="2:12" s="1" customFormat="1" ht="18.75" x14ac:dyDescent="0.25">
      <c r="C7" s="123" t="s">
        <v>13</v>
      </c>
      <c r="D7" s="123"/>
      <c r="E7" s="123"/>
      <c r="F7" s="123"/>
      <c r="G7" s="123"/>
      <c r="H7" s="123"/>
      <c r="I7" s="123"/>
      <c r="J7" s="123"/>
      <c r="K7" s="123"/>
      <c r="L7" s="6"/>
    </row>
    <row r="8" spans="2:12" s="1" customFormat="1" ht="18.75" x14ac:dyDescent="0.25">
      <c r="B8" s="5"/>
      <c r="C8" s="124" t="s">
        <v>49</v>
      </c>
      <c r="D8" s="124"/>
      <c r="E8" s="124"/>
      <c r="F8" s="124"/>
      <c r="G8" s="124"/>
      <c r="H8" s="124"/>
      <c r="I8" s="124"/>
      <c r="J8" s="124"/>
      <c r="K8" s="124"/>
      <c r="L8" s="6"/>
    </row>
    <row r="9" spans="2:12" s="1" customFormat="1" ht="5.0999999999999996" customHeight="1" x14ac:dyDescent="0.25">
      <c r="B9" s="125"/>
      <c r="C9" s="125"/>
      <c r="D9" s="125"/>
      <c r="E9" s="126"/>
      <c r="F9" s="126"/>
      <c r="G9" s="126"/>
      <c r="H9" s="126"/>
      <c r="I9" s="5"/>
      <c r="J9" s="5"/>
      <c r="K9" s="5"/>
      <c r="L9" s="5"/>
    </row>
    <row r="10" spans="2:12" s="1" customFormat="1" ht="18.75" customHeight="1" x14ac:dyDescent="0.3">
      <c r="B10" s="5"/>
      <c r="C10" s="121" t="s">
        <v>15</v>
      </c>
      <c r="D10" s="121"/>
      <c r="E10" s="121"/>
      <c r="F10" s="121"/>
      <c r="G10" s="121"/>
      <c r="H10" s="121"/>
      <c r="I10" s="121"/>
      <c r="J10" s="121"/>
      <c r="K10" s="121"/>
      <c r="L10" s="7"/>
    </row>
    <row r="11" spans="2:12" s="1" customFormat="1" x14ac:dyDescent="0.25"/>
    <row r="12" spans="2:12" s="1" customFormat="1" x14ac:dyDescent="0.25">
      <c r="C12" s="127" t="s">
        <v>0</v>
      </c>
      <c r="D12" s="127"/>
      <c r="E12" s="127"/>
      <c r="F12" s="127"/>
      <c r="G12" s="127"/>
      <c r="H12" s="127"/>
      <c r="I12" s="127"/>
      <c r="J12" s="127"/>
      <c r="K12" s="4"/>
      <c r="L12" s="4"/>
    </row>
    <row r="13" spans="2:12" s="3" customFormat="1" x14ac:dyDescent="0.25">
      <c r="C13" s="114" t="s">
        <v>10</v>
      </c>
      <c r="D13" s="114"/>
      <c r="E13" s="114"/>
      <c r="F13" s="114"/>
      <c r="G13" s="114"/>
      <c r="H13" s="114"/>
      <c r="I13" s="114"/>
      <c r="J13" s="114"/>
      <c r="K13" s="17"/>
      <c r="L13" s="17"/>
    </row>
    <row r="14" spans="2:12" s="3" customFormat="1" x14ac:dyDescent="0.25">
      <c r="C14" s="106" t="s">
        <v>16</v>
      </c>
      <c r="D14" s="106"/>
      <c r="E14" s="106"/>
      <c r="F14" s="106"/>
      <c r="G14" s="106"/>
      <c r="H14" s="106"/>
      <c r="I14" s="106"/>
      <c r="J14" s="106"/>
      <c r="K14" s="115">
        <v>1429657</v>
      </c>
      <c r="L14" s="115"/>
    </row>
    <row r="15" spans="2:12" s="3" customFormat="1" x14ac:dyDescent="0.25">
      <c r="C15" s="106" t="s">
        <v>37</v>
      </c>
      <c r="D15" s="106"/>
      <c r="E15" s="106"/>
      <c r="F15" s="106"/>
      <c r="G15" s="106"/>
      <c r="H15" s="106"/>
      <c r="I15" s="106"/>
      <c r="J15" s="106"/>
      <c r="K15" s="115">
        <v>0</v>
      </c>
      <c r="L15" s="115"/>
    </row>
    <row r="16" spans="2:12" s="3" customFormat="1" x14ac:dyDescent="0.25">
      <c r="C16" s="106" t="s">
        <v>46</v>
      </c>
      <c r="D16" s="106"/>
      <c r="E16" s="106"/>
      <c r="F16" s="106"/>
      <c r="G16" s="106"/>
      <c r="H16" s="106"/>
      <c r="I16" s="106"/>
      <c r="J16" s="106"/>
      <c r="K16" s="115">
        <v>35946.11</v>
      </c>
      <c r="L16" s="115"/>
    </row>
    <row r="17" spans="2:14" s="10" customFormat="1" ht="18" x14ac:dyDescent="0.4">
      <c r="C17" s="119" t="s">
        <v>38</v>
      </c>
      <c r="D17" s="119"/>
      <c r="E17" s="119"/>
      <c r="F17" s="119"/>
      <c r="G17" s="119"/>
      <c r="H17" s="119"/>
      <c r="I17" s="119"/>
      <c r="J17" s="119"/>
      <c r="K17" s="120">
        <v>115149.6</v>
      </c>
      <c r="L17" s="120"/>
    </row>
    <row r="18" spans="2:14" s="3" customFormat="1" x14ac:dyDescent="0.25">
      <c r="C18" s="110" t="s">
        <v>1</v>
      </c>
      <c r="D18" s="110"/>
      <c r="E18" s="110"/>
      <c r="F18" s="110"/>
      <c r="G18" s="110"/>
      <c r="H18" s="110"/>
      <c r="I18" s="110"/>
      <c r="J18" s="110"/>
      <c r="K18" s="116">
        <f>SUM(K14:L17)</f>
        <v>1580752.7100000002</v>
      </c>
      <c r="L18" s="116"/>
    </row>
    <row r="19" spans="2:14" s="3" customFormat="1" x14ac:dyDescent="0.25">
      <c r="B19" s="11"/>
      <c r="J19" s="12"/>
      <c r="K19" s="12"/>
      <c r="L19" s="12"/>
      <c r="N19" s="13"/>
    </row>
    <row r="20" spans="2:14" s="3" customFormat="1" x14ac:dyDescent="0.25">
      <c r="C20" s="104" t="s">
        <v>2</v>
      </c>
      <c r="D20" s="104"/>
      <c r="E20" s="104"/>
      <c r="F20" s="104"/>
      <c r="G20" s="104"/>
      <c r="H20" s="104"/>
      <c r="I20" s="104"/>
      <c r="J20" s="104"/>
      <c r="K20" s="17"/>
      <c r="L20" s="17"/>
    </row>
    <row r="21" spans="2:14" s="3" customFormat="1" x14ac:dyDescent="0.25">
      <c r="C21" s="114" t="s">
        <v>9</v>
      </c>
      <c r="D21" s="114"/>
      <c r="E21" s="114"/>
      <c r="F21" s="114"/>
      <c r="G21" s="114"/>
      <c r="H21" s="114"/>
      <c r="I21" s="114"/>
      <c r="J21" s="114"/>
      <c r="K21" s="17"/>
      <c r="L21" s="17"/>
    </row>
    <row r="22" spans="2:14" s="3" customFormat="1" x14ac:dyDescent="0.25">
      <c r="B22" s="9"/>
      <c r="C22" s="117" t="s">
        <v>24</v>
      </c>
      <c r="D22" s="117"/>
      <c r="E22" s="117"/>
      <c r="F22" s="117"/>
      <c r="G22" s="117"/>
      <c r="H22" s="117"/>
      <c r="I22" s="117"/>
      <c r="J22" s="117"/>
      <c r="K22" s="115">
        <v>17115.41</v>
      </c>
      <c r="L22" s="115"/>
    </row>
    <row r="23" spans="2:14" s="3" customFormat="1" x14ac:dyDescent="0.25">
      <c r="B23" s="9"/>
      <c r="C23" s="118" t="s">
        <v>41</v>
      </c>
      <c r="D23" s="118"/>
      <c r="E23" s="118"/>
      <c r="F23" s="118"/>
      <c r="G23" s="118"/>
      <c r="H23" s="118"/>
      <c r="I23" s="118"/>
      <c r="J23" s="118"/>
      <c r="K23" s="115">
        <v>11067.5</v>
      </c>
      <c r="L23" s="115"/>
    </row>
    <row r="24" spans="2:14" s="3" customFormat="1" x14ac:dyDescent="0.25">
      <c r="B24" s="9"/>
      <c r="C24" s="117" t="s">
        <v>3</v>
      </c>
      <c r="D24" s="117"/>
      <c r="E24" s="117"/>
      <c r="F24" s="117"/>
      <c r="G24" s="117"/>
      <c r="H24" s="117"/>
      <c r="I24" s="117"/>
      <c r="J24" s="117"/>
      <c r="K24" s="115">
        <v>1551.81</v>
      </c>
      <c r="L24" s="115"/>
    </row>
    <row r="25" spans="2:14" s="3" customFormat="1" x14ac:dyDescent="0.25">
      <c r="B25" s="9"/>
      <c r="C25" s="117" t="s">
        <v>11</v>
      </c>
      <c r="D25" s="117"/>
      <c r="E25" s="117"/>
      <c r="F25" s="117"/>
      <c r="G25" s="117"/>
      <c r="H25" s="117"/>
      <c r="I25" s="117"/>
      <c r="J25" s="117"/>
      <c r="K25" s="115">
        <v>189972.11</v>
      </c>
      <c r="L25" s="115"/>
    </row>
    <row r="26" spans="2:14" s="3" customFormat="1" x14ac:dyDescent="0.25">
      <c r="B26" s="9"/>
      <c r="C26" s="117" t="s">
        <v>18</v>
      </c>
      <c r="D26" s="117"/>
      <c r="E26" s="117"/>
      <c r="F26" s="117"/>
      <c r="G26" s="117"/>
      <c r="H26" s="117"/>
      <c r="I26" s="117"/>
      <c r="J26" s="117"/>
      <c r="K26" s="115">
        <v>42649.71</v>
      </c>
      <c r="L26" s="115"/>
    </row>
    <row r="27" spans="2:14" s="3" customFormat="1" x14ac:dyDescent="0.25">
      <c r="B27" s="15"/>
      <c r="C27" s="117" t="s">
        <v>21</v>
      </c>
      <c r="D27" s="117"/>
      <c r="E27" s="117"/>
      <c r="F27" s="117"/>
      <c r="G27" s="117"/>
      <c r="H27" s="117"/>
      <c r="I27" s="117"/>
      <c r="J27" s="117"/>
      <c r="K27" s="115">
        <v>100465.36</v>
      </c>
      <c r="L27" s="115"/>
    </row>
    <row r="28" spans="2:14" s="3" customFormat="1" x14ac:dyDescent="0.25">
      <c r="B28" s="9"/>
      <c r="C28" s="117" t="s">
        <v>19</v>
      </c>
      <c r="D28" s="117"/>
      <c r="E28" s="117"/>
      <c r="F28" s="117"/>
      <c r="G28" s="117"/>
      <c r="H28" s="117"/>
      <c r="I28" s="117"/>
      <c r="J28" s="117"/>
      <c r="K28" s="115">
        <v>80530.52</v>
      </c>
      <c r="L28" s="115"/>
    </row>
    <row r="29" spans="2:14" s="3" customFormat="1" x14ac:dyDescent="0.25">
      <c r="B29" s="9"/>
      <c r="C29" s="117" t="s">
        <v>22</v>
      </c>
      <c r="D29" s="117"/>
      <c r="E29" s="117"/>
      <c r="F29" s="117"/>
      <c r="G29" s="117"/>
      <c r="H29" s="117"/>
      <c r="I29" s="117"/>
      <c r="J29" s="117"/>
      <c r="K29" s="115">
        <v>3014.77</v>
      </c>
      <c r="L29" s="115"/>
    </row>
    <row r="30" spans="2:14" s="3" customFormat="1" x14ac:dyDescent="0.25">
      <c r="B30" s="9"/>
      <c r="C30" s="117" t="s">
        <v>23</v>
      </c>
      <c r="D30" s="117"/>
      <c r="E30" s="117"/>
      <c r="F30" s="117"/>
      <c r="G30" s="117"/>
      <c r="H30" s="117"/>
      <c r="I30" s="117"/>
      <c r="J30" s="117"/>
      <c r="K30" s="115">
        <v>339656.74</v>
      </c>
      <c r="L30" s="115"/>
    </row>
    <row r="31" spans="2:14" s="3" customFormat="1" x14ac:dyDescent="0.25">
      <c r="B31" s="9"/>
      <c r="C31" s="117" t="s">
        <v>25</v>
      </c>
      <c r="D31" s="117"/>
      <c r="E31" s="117"/>
      <c r="F31" s="117"/>
      <c r="G31" s="117"/>
      <c r="H31" s="117"/>
      <c r="I31" s="117"/>
      <c r="J31" s="117"/>
      <c r="K31" s="115">
        <v>300243.36</v>
      </c>
      <c r="L31" s="115"/>
    </row>
    <row r="32" spans="2:14" s="10" customFormat="1" x14ac:dyDescent="0.25">
      <c r="B32" s="15"/>
      <c r="C32" s="117" t="s">
        <v>26</v>
      </c>
      <c r="D32" s="117"/>
      <c r="E32" s="117"/>
      <c r="F32" s="117"/>
      <c r="G32" s="117"/>
      <c r="H32" s="117"/>
      <c r="I32" s="117"/>
      <c r="J32" s="117"/>
      <c r="K32" s="115">
        <v>153828.15</v>
      </c>
      <c r="L32" s="115"/>
    </row>
    <row r="33" spans="2:16" s="3" customFormat="1" x14ac:dyDescent="0.25">
      <c r="B33" s="9"/>
      <c r="C33" s="117" t="s">
        <v>27</v>
      </c>
      <c r="D33" s="117"/>
      <c r="E33" s="117"/>
      <c r="F33" s="117"/>
      <c r="G33" s="117"/>
      <c r="H33" s="117"/>
      <c r="I33" s="117"/>
      <c r="J33" s="117"/>
      <c r="K33" s="115">
        <v>16848.25</v>
      </c>
      <c r="L33" s="115"/>
    </row>
    <row r="34" spans="2:16" s="3" customFormat="1" ht="18" x14ac:dyDescent="0.4">
      <c r="B34" s="9"/>
      <c r="C34" s="117" t="s">
        <v>20</v>
      </c>
      <c r="D34" s="117"/>
      <c r="E34" s="117"/>
      <c r="F34" s="117"/>
      <c r="G34" s="117"/>
      <c r="H34" s="117"/>
      <c r="I34" s="117"/>
      <c r="J34" s="117"/>
      <c r="K34" s="107">
        <v>128138.45</v>
      </c>
      <c r="L34" s="107"/>
    </row>
    <row r="35" spans="2:16" s="18" customFormat="1" x14ac:dyDescent="0.25">
      <c r="B35" s="17"/>
      <c r="C35" s="110" t="s">
        <v>4</v>
      </c>
      <c r="D35" s="110"/>
      <c r="E35" s="110"/>
      <c r="F35" s="110"/>
      <c r="G35" s="110"/>
      <c r="H35" s="110"/>
      <c r="I35" s="110"/>
      <c r="J35" s="110"/>
      <c r="K35" s="112">
        <f>SUM(K22:L34)</f>
        <v>1385082.14</v>
      </c>
      <c r="L35" s="112"/>
    </row>
    <row r="36" spans="2:16" s="3" customFormat="1" x14ac:dyDescent="0.25">
      <c r="K36" s="116"/>
      <c r="L36" s="116"/>
    </row>
    <row r="37" spans="2:16" s="3" customFormat="1" x14ac:dyDescent="0.25">
      <c r="B37" s="43"/>
      <c r="C37" s="104" t="s">
        <v>5</v>
      </c>
      <c r="D37" s="104"/>
      <c r="E37" s="104"/>
      <c r="F37" s="104"/>
      <c r="G37" s="104"/>
      <c r="H37" s="104"/>
      <c r="I37" s="104"/>
      <c r="J37" s="104"/>
      <c r="K37" s="17"/>
      <c r="L37" s="17"/>
      <c r="M37" s="17"/>
    </row>
    <row r="38" spans="2:16" s="3" customFormat="1" x14ac:dyDescent="0.25">
      <c r="B38" s="9"/>
      <c r="C38" s="106" t="s">
        <v>8</v>
      </c>
      <c r="D38" s="106"/>
      <c r="E38" s="106"/>
      <c r="F38" s="106"/>
      <c r="G38" s="106"/>
      <c r="H38" s="106"/>
      <c r="I38" s="106"/>
      <c r="J38" s="106"/>
      <c r="K38" s="115">
        <f>'FLUXO CAIXA FEV'!K41:L41</f>
        <v>13886039.73</v>
      </c>
      <c r="L38" s="115"/>
      <c r="N38" s="14"/>
    </row>
    <row r="39" spans="2:16" s="3" customFormat="1" x14ac:dyDescent="0.25">
      <c r="B39" s="40"/>
      <c r="C39" s="106" t="s">
        <v>6</v>
      </c>
      <c r="D39" s="106"/>
      <c r="E39" s="106"/>
      <c r="F39" s="106"/>
      <c r="G39" s="106"/>
      <c r="H39" s="106"/>
      <c r="I39" s="106"/>
      <c r="J39" s="106"/>
      <c r="K39" s="115">
        <f>K18</f>
        <v>1580752.7100000002</v>
      </c>
      <c r="L39" s="115"/>
      <c r="N39" s="14"/>
    </row>
    <row r="40" spans="2:16" s="3" customFormat="1" ht="16.5" thickBot="1" x14ac:dyDescent="0.3">
      <c r="C40" s="106" t="s">
        <v>7</v>
      </c>
      <c r="D40" s="106"/>
      <c r="E40" s="106"/>
      <c r="F40" s="106"/>
      <c r="G40" s="106"/>
      <c r="H40" s="106"/>
      <c r="I40" s="106"/>
      <c r="J40" s="106"/>
      <c r="K40" s="113">
        <f>K35</f>
        <v>1385082.14</v>
      </c>
      <c r="L40" s="113"/>
    </row>
    <row r="41" spans="2:16" s="18" customFormat="1" ht="16.5" thickTop="1" x14ac:dyDescent="0.25">
      <c r="C41" s="114" t="s">
        <v>32</v>
      </c>
      <c r="D41" s="114"/>
      <c r="E41" s="114"/>
      <c r="F41" s="114"/>
      <c r="G41" s="114"/>
      <c r="H41" s="114"/>
      <c r="I41" s="114"/>
      <c r="J41" s="114"/>
      <c r="K41" s="112">
        <f>SUM(K38:L39)-K40</f>
        <v>14081710.300000001</v>
      </c>
      <c r="L41" s="112"/>
    </row>
    <row r="42" spans="2:16" s="3" customFormat="1" x14ac:dyDescent="0.25">
      <c r="C42" s="40"/>
      <c r="D42" s="40"/>
      <c r="E42" s="40"/>
      <c r="F42" s="40"/>
      <c r="G42" s="40"/>
      <c r="H42" s="40"/>
      <c r="I42" s="40"/>
      <c r="J42" s="40"/>
      <c r="K42" s="41"/>
      <c r="L42" s="41"/>
    </row>
    <row r="43" spans="2:16" s="3" customFormat="1" x14ac:dyDescent="0.25">
      <c r="B43" s="43"/>
      <c r="C43" s="104" t="s">
        <v>28</v>
      </c>
      <c r="D43" s="104"/>
      <c r="E43" s="104"/>
      <c r="F43" s="104"/>
      <c r="G43" s="104"/>
      <c r="H43" s="104"/>
      <c r="I43" s="104"/>
      <c r="J43" s="104"/>
      <c r="K43" s="17"/>
      <c r="L43" s="17"/>
      <c r="M43" s="17"/>
    </row>
    <row r="44" spans="2:16" s="3" customFormat="1" x14ac:dyDescent="0.25">
      <c r="B44" s="9"/>
      <c r="C44" s="106" t="s">
        <v>31</v>
      </c>
      <c r="D44" s="106"/>
      <c r="E44" s="106"/>
      <c r="F44" s="106"/>
      <c r="G44" s="106"/>
      <c r="H44" s="106"/>
      <c r="I44" s="106"/>
      <c r="J44" s="106"/>
      <c r="K44" s="115">
        <v>4126.8900000000003</v>
      </c>
      <c r="L44" s="115"/>
      <c r="N44" s="13"/>
    </row>
    <row r="45" spans="2:16" s="3" customFormat="1" x14ac:dyDescent="0.25">
      <c r="B45" s="9"/>
      <c r="C45" s="106" t="s">
        <v>30</v>
      </c>
      <c r="D45" s="106"/>
      <c r="E45" s="106"/>
      <c r="F45" s="106"/>
      <c r="G45" s="106"/>
      <c r="H45" s="106"/>
      <c r="I45" s="106"/>
      <c r="J45" s="106"/>
      <c r="K45" s="115">
        <v>1201.6199999999999</v>
      </c>
      <c r="L45" s="115"/>
      <c r="N45" s="13"/>
    </row>
    <row r="46" spans="2:16" s="3" customFormat="1" ht="16.5" thickBot="1" x14ac:dyDescent="0.3">
      <c r="B46" s="9"/>
      <c r="C46" s="106" t="s">
        <v>29</v>
      </c>
      <c r="D46" s="106"/>
      <c r="E46" s="106"/>
      <c r="F46" s="106"/>
      <c r="G46" s="106"/>
      <c r="H46" s="106"/>
      <c r="I46" s="106"/>
      <c r="J46" s="106"/>
      <c r="K46" s="113">
        <v>14076381.789999999</v>
      </c>
      <c r="L46" s="113"/>
      <c r="N46" s="13"/>
    </row>
    <row r="47" spans="2:16" s="18" customFormat="1" ht="16.5" thickTop="1" x14ac:dyDescent="0.25">
      <c r="C47" s="114" t="s">
        <v>33</v>
      </c>
      <c r="D47" s="114"/>
      <c r="E47" s="114"/>
      <c r="F47" s="114"/>
      <c r="G47" s="114"/>
      <c r="H47" s="114"/>
      <c r="I47" s="114"/>
      <c r="J47" s="114"/>
      <c r="K47" s="112">
        <f>SUM(K44:L46)</f>
        <v>14081710.299999999</v>
      </c>
      <c r="L47" s="112"/>
      <c r="N47" s="26"/>
    </row>
    <row r="48" spans="2:16" s="3" customFormat="1" x14ac:dyDescent="0.25">
      <c r="B48" s="43"/>
      <c r="C48" s="44"/>
      <c r="D48" s="44"/>
      <c r="E48" s="44"/>
      <c r="F48" s="44"/>
      <c r="G48" s="44"/>
      <c r="H48" s="44"/>
      <c r="I48" s="44"/>
      <c r="J48" s="44"/>
      <c r="K48" s="115"/>
      <c r="L48" s="115"/>
      <c r="M48" s="17"/>
      <c r="N48" s="19"/>
      <c r="O48" s="102"/>
      <c r="P48" s="103"/>
    </row>
    <row r="49" spans="2:14" s="3" customFormat="1" x14ac:dyDescent="0.25">
      <c r="B49" s="43"/>
      <c r="C49" s="104" t="s">
        <v>34</v>
      </c>
      <c r="D49" s="104"/>
      <c r="E49" s="104"/>
      <c r="F49" s="104"/>
      <c r="G49" s="104"/>
      <c r="H49" s="104"/>
      <c r="I49" s="104"/>
      <c r="J49" s="104"/>
      <c r="M49" s="17"/>
    </row>
    <row r="50" spans="2:14" s="3" customFormat="1" x14ac:dyDescent="0.25">
      <c r="B50" s="43"/>
      <c r="C50" s="106" t="s">
        <v>35</v>
      </c>
      <c r="D50" s="106"/>
      <c r="E50" s="106"/>
      <c r="F50" s="106"/>
      <c r="G50" s="106"/>
      <c r="H50" s="106"/>
      <c r="I50" s="106"/>
      <c r="J50" s="106"/>
      <c r="K50" s="115">
        <f>K18</f>
        <v>1580752.7100000002</v>
      </c>
      <c r="L50" s="115"/>
      <c r="M50" s="17"/>
    </row>
    <row r="51" spans="2:14" s="3" customFormat="1" ht="18" x14ac:dyDescent="0.4">
      <c r="B51" s="43"/>
      <c r="C51" s="106" t="s">
        <v>36</v>
      </c>
      <c r="D51" s="106"/>
      <c r="E51" s="106"/>
      <c r="F51" s="106"/>
      <c r="G51" s="106"/>
      <c r="H51" s="106"/>
      <c r="I51" s="106"/>
      <c r="J51" s="106"/>
      <c r="K51" s="107">
        <f>K35</f>
        <v>1385082.14</v>
      </c>
      <c r="L51" s="107"/>
      <c r="M51" s="17"/>
    </row>
    <row r="52" spans="2:14" s="98" customFormat="1" x14ac:dyDescent="0.25">
      <c r="B52" s="95"/>
      <c r="C52" s="108" t="s">
        <v>39</v>
      </c>
      <c r="D52" s="108"/>
      <c r="E52" s="108"/>
      <c r="F52" s="108"/>
      <c r="G52" s="108"/>
      <c r="H52" s="108"/>
      <c r="I52" s="108"/>
      <c r="J52" s="108"/>
      <c r="K52" s="109">
        <f>K50-K51</f>
        <v>195670.5700000003</v>
      </c>
      <c r="L52" s="109"/>
      <c r="M52" s="97"/>
    </row>
    <row r="53" spans="2:14" s="3" customFormat="1" x14ac:dyDescent="0.25">
      <c r="C53" s="17"/>
      <c r="D53" s="17"/>
      <c r="E53" s="17"/>
      <c r="F53" s="17"/>
      <c r="G53" s="17"/>
      <c r="H53" s="17"/>
      <c r="I53" s="17"/>
      <c r="J53" s="17"/>
      <c r="K53" s="17"/>
      <c r="L53" s="39"/>
      <c r="M53" s="17"/>
      <c r="N53" s="14"/>
    </row>
    <row r="54" spans="2:14" s="3" customFormat="1" x14ac:dyDescent="0.25">
      <c r="B54" s="43"/>
      <c r="C54" s="110"/>
      <c r="D54" s="110"/>
      <c r="E54" s="110"/>
      <c r="F54" s="110"/>
      <c r="G54" s="110"/>
      <c r="H54" s="110"/>
      <c r="I54" s="110"/>
      <c r="J54" s="110"/>
      <c r="K54" s="112"/>
      <c r="L54" s="112"/>
      <c r="M54" s="17"/>
    </row>
    <row r="55" spans="2:14" s="3" customFormat="1" ht="15.75" customHeight="1" x14ac:dyDescent="0.25">
      <c r="C55" s="111"/>
      <c r="D55" s="105"/>
      <c r="E55" s="105"/>
      <c r="F55" s="105"/>
      <c r="G55" s="105"/>
      <c r="H55" s="105"/>
      <c r="I55" s="105"/>
      <c r="J55" s="105"/>
      <c r="K55" s="105"/>
      <c r="L55" s="105"/>
      <c r="M55" s="17"/>
      <c r="N55" s="14"/>
    </row>
    <row r="56" spans="2:14" s="3" customFormat="1" x14ac:dyDescent="0.25"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7"/>
      <c r="N56" s="14"/>
    </row>
    <row r="57" spans="2:14" s="3" customFormat="1" ht="5.0999999999999996" customHeight="1" x14ac:dyDescent="0.2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4"/>
    </row>
    <row r="58" spans="2:14" s="10" customFormat="1" ht="12" customHeight="1" x14ac:dyDescent="0.25">
      <c r="B58" s="1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42"/>
      <c r="N58" s="16"/>
    </row>
    <row r="59" spans="2:14" s="10" customFormat="1" ht="12" customHeight="1" x14ac:dyDescent="0.25">
      <c r="B59" s="1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42"/>
      <c r="N59" s="16"/>
    </row>
    <row r="60" spans="2:14" s="10" customFormat="1" ht="12" customHeight="1" x14ac:dyDescent="0.25">
      <c r="B60" s="1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42"/>
      <c r="N60" s="16"/>
    </row>
    <row r="61" spans="2:14" s="10" customFormat="1" ht="12" customHeight="1" x14ac:dyDescent="0.25">
      <c r="B61" s="1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42"/>
      <c r="N61" s="16"/>
    </row>
    <row r="62" spans="2:14" s="10" customFormat="1" x14ac:dyDescent="0.25">
      <c r="B62" s="1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2"/>
      <c r="N62" s="16"/>
    </row>
  </sheetData>
  <mergeCells count="81">
    <mergeCell ref="C58:L61"/>
    <mergeCell ref="K48:L48"/>
    <mergeCell ref="O48:P48"/>
    <mergeCell ref="C49:J49"/>
    <mergeCell ref="C50:J50"/>
    <mergeCell ref="K50:L50"/>
    <mergeCell ref="C51:J51"/>
    <mergeCell ref="K51:L51"/>
    <mergeCell ref="C52:J52"/>
    <mergeCell ref="K52:L52"/>
    <mergeCell ref="C54:J54"/>
    <mergeCell ref="K54:L54"/>
    <mergeCell ref="C55:L56"/>
    <mergeCell ref="C45:J45"/>
    <mergeCell ref="K45:L45"/>
    <mergeCell ref="C46:J46"/>
    <mergeCell ref="K46:L46"/>
    <mergeCell ref="C47:J47"/>
    <mergeCell ref="K47:L47"/>
    <mergeCell ref="C44:J44"/>
    <mergeCell ref="K44:L44"/>
    <mergeCell ref="K36:L36"/>
    <mergeCell ref="C37:J37"/>
    <mergeCell ref="C38:J38"/>
    <mergeCell ref="K38:L38"/>
    <mergeCell ref="C39:J39"/>
    <mergeCell ref="K39:L39"/>
    <mergeCell ref="C40:J40"/>
    <mergeCell ref="K40:L40"/>
    <mergeCell ref="C41:J41"/>
    <mergeCell ref="K41:L41"/>
    <mergeCell ref="C43:J43"/>
    <mergeCell ref="C33:J33"/>
    <mergeCell ref="K33:L33"/>
    <mergeCell ref="C34:J34"/>
    <mergeCell ref="K34:L34"/>
    <mergeCell ref="C35:J35"/>
    <mergeCell ref="K35:L35"/>
    <mergeCell ref="C30:J30"/>
    <mergeCell ref="K30:L30"/>
    <mergeCell ref="C31:J31"/>
    <mergeCell ref="K31:L31"/>
    <mergeCell ref="C32:J32"/>
    <mergeCell ref="K32:L32"/>
    <mergeCell ref="C27:J27"/>
    <mergeCell ref="K27:L27"/>
    <mergeCell ref="C28:J28"/>
    <mergeCell ref="K28:L28"/>
    <mergeCell ref="C29:J29"/>
    <mergeCell ref="K29:L29"/>
    <mergeCell ref="C24:J24"/>
    <mergeCell ref="K24:L24"/>
    <mergeCell ref="C25:J25"/>
    <mergeCell ref="K25:L25"/>
    <mergeCell ref="C26:J26"/>
    <mergeCell ref="K26:L26"/>
    <mergeCell ref="C20:J20"/>
    <mergeCell ref="C21:J21"/>
    <mergeCell ref="C22:J22"/>
    <mergeCell ref="K22:L22"/>
    <mergeCell ref="C23:J23"/>
    <mergeCell ref="K23:L23"/>
    <mergeCell ref="C16:J16"/>
    <mergeCell ref="K16:L16"/>
    <mergeCell ref="C17:J17"/>
    <mergeCell ref="K17:L17"/>
    <mergeCell ref="C18:J18"/>
    <mergeCell ref="K18:L18"/>
    <mergeCell ref="C15:J15"/>
    <mergeCell ref="K15:L15"/>
    <mergeCell ref="C5:K5"/>
    <mergeCell ref="C6:K6"/>
    <mergeCell ref="C7:K7"/>
    <mergeCell ref="C8:K8"/>
    <mergeCell ref="B9:D9"/>
    <mergeCell ref="E9:H9"/>
    <mergeCell ref="C10:K10"/>
    <mergeCell ref="C12:J12"/>
    <mergeCell ref="C13:J13"/>
    <mergeCell ref="C14:J14"/>
    <mergeCell ref="K14:L14"/>
  </mergeCells>
  <pageMargins left="0.55118110236220474" right="0.23622047244094491" top="0.23622047244094491" bottom="0.19685039370078741" header="0.23622047244094491" footer="0.15748031496062992"/>
  <pageSetup paperSize="9" scale="6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showGridLines="0" zoomScaleNormal="100" workbookViewId="0">
      <selection activeCell="C8" sqref="C8:K8"/>
    </sheetView>
  </sheetViews>
  <sheetFormatPr defaultRowHeight="15.75" x14ac:dyDescent="0.25"/>
  <cols>
    <col min="1" max="1" width="1.7109375" style="1" customWidth="1"/>
    <col min="2" max="2" width="2.7109375" style="1" customWidth="1"/>
    <col min="3" max="3" width="9.5703125" style="1" customWidth="1"/>
    <col min="4" max="4" width="22.85546875" style="1" customWidth="1"/>
    <col min="5" max="6" width="9.140625" style="1"/>
    <col min="7" max="7" width="6.85546875" style="1" customWidth="1"/>
    <col min="8" max="8" width="12.140625" style="1" customWidth="1"/>
    <col min="9" max="9" width="19.28515625" style="1" customWidth="1"/>
    <col min="10" max="10" width="12.42578125" style="1" customWidth="1"/>
    <col min="11" max="11" width="9.140625" style="1"/>
    <col min="12" max="12" width="21.28515625" style="1" customWidth="1"/>
    <col min="13" max="13" width="2.7109375" style="1" customWidth="1"/>
    <col min="14" max="14" width="20.42578125" style="2" customWidth="1"/>
    <col min="15" max="15" width="9.140625" style="2"/>
    <col min="16" max="16" width="18.85546875" style="2" customWidth="1"/>
    <col min="17" max="16384" width="9.140625" style="2"/>
  </cols>
  <sheetData>
    <row r="1" spans="2:12" s="1" customFormat="1" x14ac:dyDescent="0.25"/>
    <row r="2" spans="2:12" s="1" customFormat="1" x14ac:dyDescent="0.25"/>
    <row r="3" spans="2:12" s="1" customFormat="1" x14ac:dyDescent="0.25"/>
    <row r="4" spans="2:12" s="1" customFormat="1" x14ac:dyDescent="0.25"/>
    <row r="5" spans="2:12" s="1" customFormat="1" ht="18.75" x14ac:dyDescent="0.3">
      <c r="C5" s="121" t="s">
        <v>14</v>
      </c>
      <c r="D5" s="121"/>
      <c r="E5" s="121"/>
      <c r="F5" s="121"/>
      <c r="G5" s="121"/>
      <c r="H5" s="121"/>
      <c r="I5" s="121"/>
      <c r="J5" s="121"/>
      <c r="K5" s="121"/>
      <c r="L5" s="8"/>
    </row>
    <row r="6" spans="2:12" s="1" customFormat="1" ht="18.75" x14ac:dyDescent="0.25">
      <c r="C6" s="122" t="s">
        <v>12</v>
      </c>
      <c r="D6" s="122"/>
      <c r="E6" s="122"/>
      <c r="F6" s="122"/>
      <c r="G6" s="122"/>
      <c r="H6" s="122"/>
      <c r="I6" s="122"/>
      <c r="J6" s="122"/>
      <c r="K6" s="122"/>
      <c r="L6" s="6"/>
    </row>
    <row r="7" spans="2:12" s="1" customFormat="1" ht="18.75" x14ac:dyDescent="0.25">
      <c r="C7" s="123" t="s">
        <v>13</v>
      </c>
      <c r="D7" s="123"/>
      <c r="E7" s="123"/>
      <c r="F7" s="123"/>
      <c r="G7" s="123"/>
      <c r="H7" s="123"/>
      <c r="I7" s="123"/>
      <c r="J7" s="123"/>
      <c r="K7" s="123"/>
      <c r="L7" s="6"/>
    </row>
    <row r="8" spans="2:12" s="1" customFormat="1" ht="18.75" x14ac:dyDescent="0.25">
      <c r="B8" s="5"/>
      <c r="C8" s="124" t="s">
        <v>50</v>
      </c>
      <c r="D8" s="124"/>
      <c r="E8" s="124"/>
      <c r="F8" s="124"/>
      <c r="G8" s="124"/>
      <c r="H8" s="124"/>
      <c r="I8" s="124"/>
      <c r="J8" s="124"/>
      <c r="K8" s="124"/>
      <c r="L8" s="6"/>
    </row>
    <row r="9" spans="2:12" s="1" customFormat="1" ht="5.0999999999999996" customHeight="1" x14ac:dyDescent="0.25">
      <c r="B9" s="125"/>
      <c r="C9" s="125"/>
      <c r="D9" s="125"/>
      <c r="E9" s="126"/>
      <c r="F9" s="126"/>
      <c r="G9" s="126"/>
      <c r="H9" s="126"/>
      <c r="I9" s="5"/>
      <c r="J9" s="5"/>
      <c r="K9" s="5"/>
      <c r="L9" s="5"/>
    </row>
    <row r="10" spans="2:12" s="1" customFormat="1" ht="18.75" customHeight="1" x14ac:dyDescent="0.3">
      <c r="B10" s="5"/>
      <c r="C10" s="121" t="s">
        <v>15</v>
      </c>
      <c r="D10" s="121"/>
      <c r="E10" s="121"/>
      <c r="F10" s="121"/>
      <c r="G10" s="121"/>
      <c r="H10" s="121"/>
      <c r="I10" s="121"/>
      <c r="J10" s="121"/>
      <c r="K10" s="121"/>
      <c r="L10" s="7"/>
    </row>
    <row r="11" spans="2:12" s="1" customFormat="1" x14ac:dyDescent="0.25"/>
    <row r="12" spans="2:12" s="1" customFormat="1" x14ac:dyDescent="0.25">
      <c r="C12" s="127" t="s">
        <v>0</v>
      </c>
      <c r="D12" s="127"/>
      <c r="E12" s="127"/>
      <c r="F12" s="127"/>
      <c r="G12" s="127"/>
      <c r="H12" s="127"/>
      <c r="I12" s="127"/>
      <c r="J12" s="127"/>
      <c r="K12" s="4"/>
      <c r="L12" s="4"/>
    </row>
    <row r="13" spans="2:12" s="3" customFormat="1" x14ac:dyDescent="0.25">
      <c r="C13" s="114" t="s">
        <v>10</v>
      </c>
      <c r="D13" s="114"/>
      <c r="E13" s="114"/>
      <c r="F13" s="114"/>
      <c r="G13" s="114"/>
      <c r="H13" s="114"/>
      <c r="I13" s="114"/>
      <c r="J13" s="114"/>
      <c r="K13" s="17"/>
      <c r="L13" s="17"/>
    </row>
    <row r="14" spans="2:12" s="3" customFormat="1" x14ac:dyDescent="0.25">
      <c r="C14" s="106" t="s">
        <v>16</v>
      </c>
      <c r="D14" s="106"/>
      <c r="E14" s="106"/>
      <c r="F14" s="106"/>
      <c r="G14" s="106"/>
      <c r="H14" s="106"/>
      <c r="I14" s="106"/>
      <c r="J14" s="106"/>
      <c r="K14" s="115">
        <v>1429657</v>
      </c>
      <c r="L14" s="115"/>
    </row>
    <row r="15" spans="2:12" s="3" customFormat="1" x14ac:dyDescent="0.25">
      <c r="C15" s="106" t="s">
        <v>37</v>
      </c>
      <c r="D15" s="106"/>
      <c r="E15" s="106"/>
      <c r="F15" s="106"/>
      <c r="G15" s="106"/>
      <c r="H15" s="106"/>
      <c r="I15" s="106"/>
      <c r="J15" s="106"/>
      <c r="K15" s="115">
        <v>0</v>
      </c>
      <c r="L15" s="115"/>
    </row>
    <row r="16" spans="2:12" s="3" customFormat="1" x14ac:dyDescent="0.25">
      <c r="C16" s="106" t="s">
        <v>46</v>
      </c>
      <c r="D16" s="106"/>
      <c r="E16" s="106"/>
      <c r="F16" s="106"/>
      <c r="G16" s="106"/>
      <c r="H16" s="106"/>
      <c r="I16" s="106"/>
      <c r="J16" s="106"/>
      <c r="K16" s="115">
        <v>43885.51</v>
      </c>
      <c r="L16" s="115"/>
    </row>
    <row r="17" spans="2:14" s="10" customFormat="1" ht="18" x14ac:dyDescent="0.4">
      <c r="C17" s="119" t="s">
        <v>38</v>
      </c>
      <c r="D17" s="119"/>
      <c r="E17" s="119"/>
      <c r="F17" s="119"/>
      <c r="G17" s="119"/>
      <c r="H17" s="119"/>
      <c r="I17" s="119"/>
      <c r="J17" s="119"/>
      <c r="K17" s="120">
        <v>99927.46</v>
      </c>
      <c r="L17" s="120"/>
    </row>
    <row r="18" spans="2:14" s="3" customFormat="1" x14ac:dyDescent="0.25">
      <c r="C18" s="110" t="s">
        <v>1</v>
      </c>
      <c r="D18" s="110"/>
      <c r="E18" s="110"/>
      <c r="F18" s="110"/>
      <c r="G18" s="110"/>
      <c r="H18" s="110"/>
      <c r="I18" s="110"/>
      <c r="J18" s="110"/>
      <c r="K18" s="116">
        <f>SUM(K14:L17)</f>
        <v>1573469.97</v>
      </c>
      <c r="L18" s="116"/>
    </row>
    <row r="19" spans="2:14" s="3" customFormat="1" x14ac:dyDescent="0.25">
      <c r="B19" s="11"/>
      <c r="J19" s="12"/>
      <c r="K19" s="12"/>
      <c r="L19" s="12"/>
      <c r="N19" s="13"/>
    </row>
    <row r="20" spans="2:14" s="3" customFormat="1" x14ac:dyDescent="0.25">
      <c r="C20" s="104" t="s">
        <v>2</v>
      </c>
      <c r="D20" s="104"/>
      <c r="E20" s="104"/>
      <c r="F20" s="104"/>
      <c r="G20" s="104"/>
      <c r="H20" s="104"/>
      <c r="I20" s="104"/>
      <c r="J20" s="104"/>
      <c r="K20" s="17"/>
      <c r="L20" s="17"/>
    </row>
    <row r="21" spans="2:14" s="3" customFormat="1" x14ac:dyDescent="0.25">
      <c r="C21" s="114" t="s">
        <v>9</v>
      </c>
      <c r="D21" s="114"/>
      <c r="E21" s="114"/>
      <c r="F21" s="114"/>
      <c r="G21" s="114"/>
      <c r="H21" s="114"/>
      <c r="I21" s="114"/>
      <c r="J21" s="114"/>
      <c r="K21" s="17"/>
      <c r="L21" s="17"/>
    </row>
    <row r="22" spans="2:14" s="3" customFormat="1" x14ac:dyDescent="0.25">
      <c r="B22" s="9"/>
      <c r="C22" s="117" t="s">
        <v>24</v>
      </c>
      <c r="D22" s="117"/>
      <c r="E22" s="117"/>
      <c r="F22" s="117"/>
      <c r="G22" s="117"/>
      <c r="H22" s="117"/>
      <c r="I22" s="117"/>
      <c r="J22" s="117"/>
      <c r="K22" s="115">
        <v>13217.9</v>
      </c>
      <c r="L22" s="115"/>
    </row>
    <row r="23" spans="2:14" s="3" customFormat="1" x14ac:dyDescent="0.25">
      <c r="B23" s="9"/>
      <c r="C23" s="118" t="s">
        <v>41</v>
      </c>
      <c r="D23" s="118"/>
      <c r="E23" s="118"/>
      <c r="F23" s="118"/>
      <c r="G23" s="118"/>
      <c r="H23" s="118"/>
      <c r="I23" s="118"/>
      <c r="J23" s="118"/>
      <c r="K23" s="115">
        <v>2334</v>
      </c>
      <c r="L23" s="115"/>
    </row>
    <row r="24" spans="2:14" s="3" customFormat="1" x14ac:dyDescent="0.25">
      <c r="B24" s="9"/>
      <c r="C24" s="117" t="s">
        <v>3</v>
      </c>
      <c r="D24" s="117"/>
      <c r="E24" s="117"/>
      <c r="F24" s="117"/>
      <c r="G24" s="117"/>
      <c r="H24" s="117"/>
      <c r="I24" s="117"/>
      <c r="J24" s="117"/>
      <c r="K24" s="115">
        <v>1633.92</v>
      </c>
      <c r="L24" s="115"/>
    </row>
    <row r="25" spans="2:14" s="3" customFormat="1" x14ac:dyDescent="0.25">
      <c r="B25" s="9"/>
      <c r="C25" s="117" t="s">
        <v>11</v>
      </c>
      <c r="D25" s="117"/>
      <c r="E25" s="117"/>
      <c r="F25" s="117"/>
      <c r="G25" s="117"/>
      <c r="H25" s="117"/>
      <c r="I25" s="117"/>
      <c r="J25" s="117"/>
      <c r="K25" s="115">
        <v>46715.55</v>
      </c>
      <c r="L25" s="115"/>
    </row>
    <row r="26" spans="2:14" s="3" customFormat="1" x14ac:dyDescent="0.25">
      <c r="B26" s="9"/>
      <c r="C26" s="117" t="s">
        <v>18</v>
      </c>
      <c r="D26" s="117"/>
      <c r="E26" s="117"/>
      <c r="F26" s="117"/>
      <c r="G26" s="117"/>
      <c r="H26" s="117"/>
      <c r="I26" s="117"/>
      <c r="J26" s="117"/>
      <c r="K26" s="115">
        <v>38776.17</v>
      </c>
      <c r="L26" s="115"/>
    </row>
    <row r="27" spans="2:14" s="3" customFormat="1" x14ac:dyDescent="0.25">
      <c r="B27" s="15"/>
      <c r="C27" s="117" t="s">
        <v>21</v>
      </c>
      <c r="D27" s="117"/>
      <c r="E27" s="117"/>
      <c r="F27" s="117"/>
      <c r="G27" s="117"/>
      <c r="H27" s="117"/>
      <c r="I27" s="117"/>
      <c r="J27" s="117"/>
      <c r="K27" s="115">
        <v>106782.52</v>
      </c>
      <c r="L27" s="115"/>
    </row>
    <row r="28" spans="2:14" s="3" customFormat="1" x14ac:dyDescent="0.25">
      <c r="B28" s="9"/>
      <c r="C28" s="117" t="s">
        <v>19</v>
      </c>
      <c r="D28" s="117"/>
      <c r="E28" s="117"/>
      <c r="F28" s="117"/>
      <c r="G28" s="117"/>
      <c r="H28" s="117"/>
      <c r="I28" s="117"/>
      <c r="J28" s="117"/>
      <c r="K28" s="115">
        <v>67746.83</v>
      </c>
      <c r="L28" s="115"/>
    </row>
    <row r="29" spans="2:14" s="3" customFormat="1" x14ac:dyDescent="0.25">
      <c r="B29" s="9"/>
      <c r="C29" s="117" t="s">
        <v>22</v>
      </c>
      <c r="D29" s="117"/>
      <c r="E29" s="117"/>
      <c r="F29" s="117"/>
      <c r="G29" s="117"/>
      <c r="H29" s="117"/>
      <c r="I29" s="117"/>
      <c r="J29" s="117"/>
      <c r="K29" s="115">
        <v>4783.3</v>
      </c>
      <c r="L29" s="115"/>
    </row>
    <row r="30" spans="2:14" s="3" customFormat="1" x14ac:dyDescent="0.25">
      <c r="B30" s="9"/>
      <c r="C30" s="117" t="s">
        <v>23</v>
      </c>
      <c r="D30" s="117"/>
      <c r="E30" s="117"/>
      <c r="F30" s="117"/>
      <c r="G30" s="117"/>
      <c r="H30" s="117"/>
      <c r="I30" s="117"/>
      <c r="J30" s="117"/>
      <c r="K30" s="115">
        <v>357432.39</v>
      </c>
      <c r="L30" s="115"/>
    </row>
    <row r="31" spans="2:14" s="3" customFormat="1" x14ac:dyDescent="0.25">
      <c r="B31" s="9"/>
      <c r="C31" s="117" t="s">
        <v>25</v>
      </c>
      <c r="D31" s="117"/>
      <c r="E31" s="117"/>
      <c r="F31" s="117"/>
      <c r="G31" s="117"/>
      <c r="H31" s="117"/>
      <c r="I31" s="117"/>
      <c r="J31" s="117"/>
      <c r="K31" s="115">
        <v>320138.90999999997</v>
      </c>
      <c r="L31" s="115"/>
    </row>
    <row r="32" spans="2:14" s="10" customFormat="1" x14ac:dyDescent="0.25">
      <c r="B32" s="15"/>
      <c r="C32" s="117" t="s">
        <v>26</v>
      </c>
      <c r="D32" s="117"/>
      <c r="E32" s="117"/>
      <c r="F32" s="117"/>
      <c r="G32" s="117"/>
      <c r="H32" s="117"/>
      <c r="I32" s="117"/>
      <c r="J32" s="117"/>
      <c r="K32" s="115">
        <v>295953.56</v>
      </c>
      <c r="L32" s="115"/>
    </row>
    <row r="33" spans="2:16" s="3" customFormat="1" x14ac:dyDescent="0.25">
      <c r="B33" s="9"/>
      <c r="C33" s="117" t="s">
        <v>27</v>
      </c>
      <c r="D33" s="117"/>
      <c r="E33" s="117"/>
      <c r="F33" s="117"/>
      <c r="G33" s="117"/>
      <c r="H33" s="117"/>
      <c r="I33" s="117"/>
      <c r="J33" s="117"/>
      <c r="K33" s="115">
        <v>618171.72</v>
      </c>
      <c r="L33" s="115"/>
    </row>
    <row r="34" spans="2:16" s="3" customFormat="1" ht="18" x14ac:dyDescent="0.4">
      <c r="B34" s="9"/>
      <c r="C34" s="117" t="s">
        <v>20</v>
      </c>
      <c r="D34" s="117"/>
      <c r="E34" s="117"/>
      <c r="F34" s="117"/>
      <c r="G34" s="117"/>
      <c r="H34" s="117"/>
      <c r="I34" s="117"/>
      <c r="J34" s="117"/>
      <c r="K34" s="107">
        <v>73439.350000000006</v>
      </c>
      <c r="L34" s="107"/>
    </row>
    <row r="35" spans="2:16" s="18" customFormat="1" x14ac:dyDescent="0.25">
      <c r="B35" s="17"/>
      <c r="C35" s="110" t="s">
        <v>4</v>
      </c>
      <c r="D35" s="110"/>
      <c r="E35" s="110"/>
      <c r="F35" s="110"/>
      <c r="G35" s="110"/>
      <c r="H35" s="110"/>
      <c r="I35" s="110"/>
      <c r="J35" s="110"/>
      <c r="K35" s="112">
        <f>SUM(K22:L34)</f>
        <v>1947126.12</v>
      </c>
      <c r="L35" s="112"/>
    </row>
    <row r="36" spans="2:16" s="3" customFormat="1" x14ac:dyDescent="0.25">
      <c r="K36" s="116"/>
      <c r="L36" s="116"/>
    </row>
    <row r="37" spans="2:16" s="3" customFormat="1" x14ac:dyDescent="0.25">
      <c r="B37" s="49"/>
      <c r="C37" s="104" t="s">
        <v>5</v>
      </c>
      <c r="D37" s="104"/>
      <c r="E37" s="104"/>
      <c r="F37" s="104"/>
      <c r="G37" s="104"/>
      <c r="H37" s="104"/>
      <c r="I37" s="104"/>
      <c r="J37" s="104"/>
      <c r="K37" s="17"/>
      <c r="L37" s="17"/>
      <c r="M37" s="17"/>
    </row>
    <row r="38" spans="2:16" s="3" customFormat="1" x14ac:dyDescent="0.25">
      <c r="B38" s="9"/>
      <c r="C38" s="106" t="s">
        <v>8</v>
      </c>
      <c r="D38" s="106"/>
      <c r="E38" s="106"/>
      <c r="F38" s="106"/>
      <c r="G38" s="106"/>
      <c r="H38" s="106"/>
      <c r="I38" s="106"/>
      <c r="J38" s="106"/>
      <c r="K38" s="115">
        <f>'FLUXO CAIXA MAR'!K41:L41</f>
        <v>14081710.300000001</v>
      </c>
      <c r="L38" s="115"/>
      <c r="N38" s="14"/>
    </row>
    <row r="39" spans="2:16" s="3" customFormat="1" x14ac:dyDescent="0.25">
      <c r="B39" s="48"/>
      <c r="C39" s="106" t="s">
        <v>6</v>
      </c>
      <c r="D39" s="106"/>
      <c r="E39" s="106"/>
      <c r="F39" s="106"/>
      <c r="G39" s="106"/>
      <c r="H39" s="106"/>
      <c r="I39" s="106"/>
      <c r="J39" s="106"/>
      <c r="K39" s="115">
        <f>K18</f>
        <v>1573469.97</v>
      </c>
      <c r="L39" s="115"/>
      <c r="N39" s="14"/>
    </row>
    <row r="40" spans="2:16" s="3" customFormat="1" ht="16.5" thickBot="1" x14ac:dyDescent="0.3">
      <c r="C40" s="106" t="s">
        <v>7</v>
      </c>
      <c r="D40" s="106"/>
      <c r="E40" s="106"/>
      <c r="F40" s="106"/>
      <c r="G40" s="106"/>
      <c r="H40" s="106"/>
      <c r="I40" s="106"/>
      <c r="J40" s="106"/>
      <c r="K40" s="113">
        <f>K35</f>
        <v>1947126.12</v>
      </c>
      <c r="L40" s="113"/>
    </row>
    <row r="41" spans="2:16" s="18" customFormat="1" ht="16.5" thickTop="1" x14ac:dyDescent="0.25">
      <c r="C41" s="114" t="s">
        <v>32</v>
      </c>
      <c r="D41" s="114"/>
      <c r="E41" s="114"/>
      <c r="F41" s="114"/>
      <c r="G41" s="114"/>
      <c r="H41" s="114"/>
      <c r="I41" s="114"/>
      <c r="J41" s="114"/>
      <c r="K41" s="112">
        <f>SUM(K38:L39)-K40</f>
        <v>13708054.150000002</v>
      </c>
      <c r="L41" s="112"/>
    </row>
    <row r="42" spans="2:16" s="3" customFormat="1" x14ac:dyDescent="0.25">
      <c r="C42" s="48"/>
      <c r="D42" s="48"/>
      <c r="E42" s="48"/>
      <c r="F42" s="48"/>
      <c r="G42" s="48"/>
      <c r="H42" s="48"/>
      <c r="I42" s="48"/>
      <c r="J42" s="48"/>
      <c r="K42" s="51"/>
      <c r="L42" s="51"/>
    </row>
    <row r="43" spans="2:16" s="3" customFormat="1" x14ac:dyDescent="0.25">
      <c r="B43" s="49"/>
      <c r="C43" s="104" t="s">
        <v>28</v>
      </c>
      <c r="D43" s="104"/>
      <c r="E43" s="104"/>
      <c r="F43" s="104"/>
      <c r="G43" s="104"/>
      <c r="H43" s="104"/>
      <c r="I43" s="104"/>
      <c r="J43" s="104"/>
      <c r="K43" s="17"/>
      <c r="L43" s="17"/>
      <c r="M43" s="17"/>
    </row>
    <row r="44" spans="2:16" s="3" customFormat="1" x14ac:dyDescent="0.25">
      <c r="B44" s="9"/>
      <c r="C44" s="106" t="s">
        <v>31</v>
      </c>
      <c r="D44" s="106"/>
      <c r="E44" s="106"/>
      <c r="F44" s="106"/>
      <c r="G44" s="106"/>
      <c r="H44" s="106"/>
      <c r="I44" s="106"/>
      <c r="J44" s="106"/>
      <c r="K44" s="115">
        <v>16316.44</v>
      </c>
      <c r="L44" s="115"/>
      <c r="N44" s="13"/>
    </row>
    <row r="45" spans="2:16" s="3" customFormat="1" x14ac:dyDescent="0.25">
      <c r="B45" s="9"/>
      <c r="C45" s="106" t="s">
        <v>30</v>
      </c>
      <c r="D45" s="106"/>
      <c r="E45" s="106"/>
      <c r="F45" s="106"/>
      <c r="G45" s="106"/>
      <c r="H45" s="106"/>
      <c r="I45" s="106"/>
      <c r="J45" s="106"/>
      <c r="K45" s="115">
        <v>3965.77</v>
      </c>
      <c r="L45" s="115"/>
      <c r="N45" s="13"/>
    </row>
    <row r="46" spans="2:16" s="3" customFormat="1" ht="16.5" thickBot="1" x14ac:dyDescent="0.3">
      <c r="B46" s="9"/>
      <c r="C46" s="106" t="s">
        <v>29</v>
      </c>
      <c r="D46" s="106"/>
      <c r="E46" s="106"/>
      <c r="F46" s="106"/>
      <c r="G46" s="106"/>
      <c r="H46" s="106"/>
      <c r="I46" s="106"/>
      <c r="J46" s="106"/>
      <c r="K46" s="113">
        <v>13687771.939999999</v>
      </c>
      <c r="L46" s="113"/>
      <c r="N46" s="13"/>
    </row>
    <row r="47" spans="2:16" s="18" customFormat="1" ht="16.5" thickTop="1" x14ac:dyDescent="0.25">
      <c r="C47" s="114" t="s">
        <v>33</v>
      </c>
      <c r="D47" s="114"/>
      <c r="E47" s="114"/>
      <c r="F47" s="114"/>
      <c r="G47" s="114"/>
      <c r="H47" s="114"/>
      <c r="I47" s="114"/>
      <c r="J47" s="114"/>
      <c r="K47" s="112">
        <f>SUM(K44:L46)</f>
        <v>13708054.15</v>
      </c>
      <c r="L47" s="112"/>
      <c r="N47" s="26"/>
    </row>
    <row r="48" spans="2:16" s="3" customFormat="1" x14ac:dyDescent="0.25">
      <c r="B48" s="49"/>
      <c r="C48" s="46"/>
      <c r="D48" s="46"/>
      <c r="E48" s="46"/>
      <c r="F48" s="46"/>
      <c r="G48" s="46"/>
      <c r="H48" s="46"/>
      <c r="I48" s="46"/>
      <c r="J48" s="46"/>
      <c r="K48" s="115"/>
      <c r="L48" s="115"/>
      <c r="M48" s="17"/>
      <c r="N48" s="19"/>
      <c r="O48" s="102"/>
      <c r="P48" s="103"/>
    </row>
    <row r="49" spans="2:14" s="3" customFormat="1" x14ac:dyDescent="0.25">
      <c r="B49" s="49"/>
      <c r="C49" s="104" t="s">
        <v>34</v>
      </c>
      <c r="D49" s="104"/>
      <c r="E49" s="104"/>
      <c r="F49" s="104"/>
      <c r="G49" s="104"/>
      <c r="H49" s="104"/>
      <c r="I49" s="104"/>
      <c r="J49" s="104"/>
      <c r="M49" s="17"/>
    </row>
    <row r="50" spans="2:14" s="3" customFormat="1" x14ac:dyDescent="0.25">
      <c r="B50" s="49"/>
      <c r="C50" s="106" t="s">
        <v>35</v>
      </c>
      <c r="D50" s="106"/>
      <c r="E50" s="106"/>
      <c r="F50" s="106"/>
      <c r="G50" s="106"/>
      <c r="H50" s="106"/>
      <c r="I50" s="106"/>
      <c r="J50" s="106"/>
      <c r="K50" s="115">
        <f>K18</f>
        <v>1573469.97</v>
      </c>
      <c r="L50" s="115"/>
      <c r="M50" s="17"/>
    </row>
    <row r="51" spans="2:14" s="3" customFormat="1" ht="18" x14ac:dyDescent="0.4">
      <c r="B51" s="49"/>
      <c r="C51" s="106" t="s">
        <v>36</v>
      </c>
      <c r="D51" s="106"/>
      <c r="E51" s="106"/>
      <c r="F51" s="106"/>
      <c r="G51" s="106"/>
      <c r="H51" s="106"/>
      <c r="I51" s="106"/>
      <c r="J51" s="106"/>
      <c r="K51" s="107">
        <f>K35</f>
        <v>1947126.12</v>
      </c>
      <c r="L51" s="107"/>
      <c r="M51" s="17"/>
    </row>
    <row r="52" spans="2:14" s="101" customFormat="1" x14ac:dyDescent="0.25">
      <c r="B52" s="99"/>
      <c r="C52" s="128" t="s">
        <v>39</v>
      </c>
      <c r="D52" s="128"/>
      <c r="E52" s="128"/>
      <c r="F52" s="128"/>
      <c r="G52" s="128"/>
      <c r="H52" s="128"/>
      <c r="I52" s="128"/>
      <c r="J52" s="128"/>
      <c r="K52" s="129">
        <f>K50-K51</f>
        <v>-373656.15000000014</v>
      </c>
      <c r="L52" s="129"/>
      <c r="M52" s="100"/>
    </row>
    <row r="53" spans="2:14" s="3" customFormat="1" x14ac:dyDescent="0.25">
      <c r="C53" s="17"/>
      <c r="D53" s="17"/>
      <c r="E53" s="17"/>
      <c r="F53" s="17"/>
      <c r="G53" s="17"/>
      <c r="H53" s="17"/>
      <c r="I53" s="17"/>
      <c r="J53" s="17"/>
      <c r="K53" s="17"/>
      <c r="L53" s="39"/>
      <c r="M53" s="17"/>
      <c r="N53" s="14"/>
    </row>
    <row r="54" spans="2:14" s="3" customFormat="1" x14ac:dyDescent="0.25">
      <c r="B54" s="49"/>
      <c r="C54" s="110"/>
      <c r="D54" s="110"/>
      <c r="E54" s="110"/>
      <c r="F54" s="110"/>
      <c r="G54" s="110"/>
      <c r="H54" s="110"/>
      <c r="I54" s="110"/>
      <c r="J54" s="110"/>
      <c r="K54" s="112"/>
      <c r="L54" s="112"/>
      <c r="M54" s="17"/>
    </row>
    <row r="55" spans="2:14" s="3" customFormat="1" ht="15.75" customHeight="1" x14ac:dyDescent="0.25">
      <c r="C55" s="111"/>
      <c r="D55" s="105"/>
      <c r="E55" s="105"/>
      <c r="F55" s="105"/>
      <c r="G55" s="105"/>
      <c r="H55" s="105"/>
      <c r="I55" s="105"/>
      <c r="J55" s="105"/>
      <c r="K55" s="105"/>
      <c r="L55" s="105"/>
      <c r="M55" s="17"/>
      <c r="N55" s="14"/>
    </row>
    <row r="56" spans="2:14" s="3" customFormat="1" x14ac:dyDescent="0.25"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7"/>
      <c r="N56" s="14"/>
    </row>
    <row r="57" spans="2:14" s="3" customFormat="1" ht="5.0999999999999996" customHeight="1" x14ac:dyDescent="0.2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4"/>
    </row>
    <row r="58" spans="2:14" s="10" customFormat="1" ht="12" customHeight="1" x14ac:dyDescent="0.25">
      <c r="B58" s="1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50"/>
      <c r="N58" s="16"/>
    </row>
    <row r="59" spans="2:14" s="10" customFormat="1" ht="12" customHeight="1" x14ac:dyDescent="0.25">
      <c r="B59" s="1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50"/>
      <c r="N59" s="16"/>
    </row>
    <row r="60" spans="2:14" s="10" customFormat="1" ht="12" customHeight="1" x14ac:dyDescent="0.25">
      <c r="B60" s="1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50"/>
      <c r="N60" s="16"/>
    </row>
    <row r="61" spans="2:14" s="10" customFormat="1" ht="12" customHeight="1" x14ac:dyDescent="0.25">
      <c r="B61" s="1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50"/>
      <c r="N61" s="16"/>
    </row>
    <row r="62" spans="2:14" s="10" customFormat="1" x14ac:dyDescent="0.25">
      <c r="B62" s="15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50"/>
      <c r="N62" s="16"/>
    </row>
  </sheetData>
  <mergeCells count="81">
    <mergeCell ref="C15:J15"/>
    <mergeCell ref="K15:L15"/>
    <mergeCell ref="C5:K5"/>
    <mergeCell ref="C6:K6"/>
    <mergeCell ref="C7:K7"/>
    <mergeCell ref="C8:K8"/>
    <mergeCell ref="B9:D9"/>
    <mergeCell ref="E9:H9"/>
    <mergeCell ref="C10:K10"/>
    <mergeCell ref="C12:J12"/>
    <mergeCell ref="C13:J13"/>
    <mergeCell ref="C14:J14"/>
    <mergeCell ref="K14:L14"/>
    <mergeCell ref="C16:J16"/>
    <mergeCell ref="K16:L16"/>
    <mergeCell ref="C17:J17"/>
    <mergeCell ref="K17:L17"/>
    <mergeCell ref="C18:J18"/>
    <mergeCell ref="K18:L18"/>
    <mergeCell ref="C20:J20"/>
    <mergeCell ref="C21:J21"/>
    <mergeCell ref="C22:J22"/>
    <mergeCell ref="K22:L22"/>
    <mergeCell ref="C23:J23"/>
    <mergeCell ref="K23:L23"/>
    <mergeCell ref="C24:J24"/>
    <mergeCell ref="K24:L24"/>
    <mergeCell ref="C25:J25"/>
    <mergeCell ref="K25:L25"/>
    <mergeCell ref="C26:J26"/>
    <mergeCell ref="K26:L26"/>
    <mergeCell ref="C27:J27"/>
    <mergeCell ref="K27:L27"/>
    <mergeCell ref="C28:J28"/>
    <mergeCell ref="K28:L28"/>
    <mergeCell ref="C29:J29"/>
    <mergeCell ref="K29:L29"/>
    <mergeCell ref="C30:J30"/>
    <mergeCell ref="K30:L30"/>
    <mergeCell ref="C31:J31"/>
    <mergeCell ref="K31:L31"/>
    <mergeCell ref="C32:J32"/>
    <mergeCell ref="K32:L32"/>
    <mergeCell ref="C33:J33"/>
    <mergeCell ref="K33:L33"/>
    <mergeCell ref="C34:J34"/>
    <mergeCell ref="K34:L34"/>
    <mergeCell ref="C35:J35"/>
    <mergeCell ref="K35:L35"/>
    <mergeCell ref="C44:J44"/>
    <mergeCell ref="K44:L44"/>
    <mergeCell ref="K36:L36"/>
    <mergeCell ref="C37:J37"/>
    <mergeCell ref="C38:J38"/>
    <mergeCell ref="K38:L38"/>
    <mergeCell ref="C39:J39"/>
    <mergeCell ref="K39:L39"/>
    <mergeCell ref="C40:J40"/>
    <mergeCell ref="K40:L40"/>
    <mergeCell ref="C41:J41"/>
    <mergeCell ref="K41:L41"/>
    <mergeCell ref="C43:J43"/>
    <mergeCell ref="C45:J45"/>
    <mergeCell ref="K45:L45"/>
    <mergeCell ref="C46:J46"/>
    <mergeCell ref="K46:L46"/>
    <mergeCell ref="C47:J47"/>
    <mergeCell ref="K47:L47"/>
    <mergeCell ref="C58:L61"/>
    <mergeCell ref="K48:L48"/>
    <mergeCell ref="O48:P48"/>
    <mergeCell ref="C49:J49"/>
    <mergeCell ref="C50:J50"/>
    <mergeCell ref="K50:L50"/>
    <mergeCell ref="C51:J51"/>
    <mergeCell ref="K51:L51"/>
    <mergeCell ref="C52:J52"/>
    <mergeCell ref="K52:L52"/>
    <mergeCell ref="C54:J54"/>
    <mergeCell ref="K54:L54"/>
    <mergeCell ref="C55:L56"/>
  </mergeCells>
  <pageMargins left="0.55118110236220474" right="0.23622047244094491" top="0.23622047244094491" bottom="0.19685039370078741" header="0.23622047244094491" footer="0.15748031496062992"/>
  <pageSetup paperSize="9" scale="6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showGridLines="0" zoomScaleNormal="100" workbookViewId="0">
      <selection activeCell="C8" sqref="C8:K8"/>
    </sheetView>
  </sheetViews>
  <sheetFormatPr defaultRowHeight="15.75" x14ac:dyDescent="0.25"/>
  <cols>
    <col min="1" max="1" width="1.7109375" style="1" customWidth="1"/>
    <col min="2" max="2" width="2.7109375" style="1" customWidth="1"/>
    <col min="3" max="3" width="9.5703125" style="1" customWidth="1"/>
    <col min="4" max="4" width="22.85546875" style="1" customWidth="1"/>
    <col min="5" max="6" width="9.140625" style="1"/>
    <col min="7" max="7" width="6.85546875" style="1" customWidth="1"/>
    <col min="8" max="8" width="12.140625" style="1" customWidth="1"/>
    <col min="9" max="9" width="19.28515625" style="1" customWidth="1"/>
    <col min="10" max="10" width="12.42578125" style="1" customWidth="1"/>
    <col min="11" max="11" width="9.140625" style="1"/>
    <col min="12" max="12" width="21.28515625" style="1" customWidth="1"/>
    <col min="13" max="13" width="2.7109375" style="1" customWidth="1"/>
    <col min="14" max="14" width="20.42578125" style="2" customWidth="1"/>
    <col min="15" max="15" width="9.140625" style="2"/>
    <col min="16" max="16" width="18.85546875" style="2" customWidth="1"/>
    <col min="17" max="16384" width="9.140625" style="2"/>
  </cols>
  <sheetData>
    <row r="1" spans="2:12" s="1" customFormat="1" x14ac:dyDescent="0.25"/>
    <row r="2" spans="2:12" s="1" customFormat="1" x14ac:dyDescent="0.25"/>
    <row r="3" spans="2:12" s="1" customFormat="1" x14ac:dyDescent="0.25"/>
    <row r="4" spans="2:12" s="1" customFormat="1" x14ac:dyDescent="0.25"/>
    <row r="5" spans="2:12" s="1" customFormat="1" ht="18.75" x14ac:dyDescent="0.3">
      <c r="C5" s="121" t="s">
        <v>14</v>
      </c>
      <c r="D5" s="121"/>
      <c r="E5" s="121"/>
      <c r="F5" s="121"/>
      <c r="G5" s="121"/>
      <c r="H5" s="121"/>
      <c r="I5" s="121"/>
      <c r="J5" s="121"/>
      <c r="K5" s="121"/>
      <c r="L5" s="8"/>
    </row>
    <row r="6" spans="2:12" s="1" customFormat="1" ht="18.75" x14ac:dyDescent="0.25">
      <c r="C6" s="122" t="s">
        <v>12</v>
      </c>
      <c r="D6" s="122"/>
      <c r="E6" s="122"/>
      <c r="F6" s="122"/>
      <c r="G6" s="122"/>
      <c r="H6" s="122"/>
      <c r="I6" s="122"/>
      <c r="J6" s="122"/>
      <c r="K6" s="122"/>
      <c r="L6" s="6"/>
    </row>
    <row r="7" spans="2:12" s="1" customFormat="1" ht="18.75" x14ac:dyDescent="0.25">
      <c r="C7" s="123" t="s">
        <v>13</v>
      </c>
      <c r="D7" s="123"/>
      <c r="E7" s="123"/>
      <c r="F7" s="123"/>
      <c r="G7" s="123"/>
      <c r="H7" s="123"/>
      <c r="I7" s="123"/>
      <c r="J7" s="123"/>
      <c r="K7" s="123"/>
      <c r="L7" s="6"/>
    </row>
    <row r="8" spans="2:12" s="1" customFormat="1" ht="18.75" x14ac:dyDescent="0.25">
      <c r="B8" s="5"/>
      <c r="C8" s="124" t="s">
        <v>51</v>
      </c>
      <c r="D8" s="124"/>
      <c r="E8" s="124"/>
      <c r="F8" s="124"/>
      <c r="G8" s="124"/>
      <c r="H8" s="124"/>
      <c r="I8" s="124"/>
      <c r="J8" s="124"/>
      <c r="K8" s="124"/>
      <c r="L8" s="6"/>
    </row>
    <row r="9" spans="2:12" s="1" customFormat="1" ht="5.0999999999999996" customHeight="1" x14ac:dyDescent="0.25">
      <c r="B9" s="125"/>
      <c r="C9" s="125"/>
      <c r="D9" s="125"/>
      <c r="E9" s="126"/>
      <c r="F9" s="126"/>
      <c r="G9" s="126"/>
      <c r="H9" s="126"/>
      <c r="I9" s="5"/>
      <c r="J9" s="5"/>
      <c r="K9" s="5"/>
      <c r="L9" s="5"/>
    </row>
    <row r="10" spans="2:12" s="1" customFormat="1" ht="18.75" customHeight="1" x14ac:dyDescent="0.3">
      <c r="B10" s="5"/>
      <c r="C10" s="121" t="s">
        <v>15</v>
      </c>
      <c r="D10" s="121"/>
      <c r="E10" s="121"/>
      <c r="F10" s="121"/>
      <c r="G10" s="121"/>
      <c r="H10" s="121"/>
      <c r="I10" s="121"/>
      <c r="J10" s="121"/>
      <c r="K10" s="121"/>
      <c r="L10" s="7"/>
    </row>
    <row r="11" spans="2:12" s="1" customFormat="1" x14ac:dyDescent="0.25"/>
    <row r="12" spans="2:12" s="1" customFormat="1" x14ac:dyDescent="0.25">
      <c r="C12" s="127" t="s">
        <v>0</v>
      </c>
      <c r="D12" s="127"/>
      <c r="E12" s="127"/>
      <c r="F12" s="127"/>
      <c r="G12" s="127"/>
      <c r="H12" s="127"/>
      <c r="I12" s="127"/>
      <c r="J12" s="127"/>
      <c r="K12" s="4"/>
      <c r="L12" s="4"/>
    </row>
    <row r="13" spans="2:12" s="3" customFormat="1" x14ac:dyDescent="0.25">
      <c r="C13" s="114" t="s">
        <v>10</v>
      </c>
      <c r="D13" s="114"/>
      <c r="E13" s="114"/>
      <c r="F13" s="114"/>
      <c r="G13" s="114"/>
      <c r="H13" s="114"/>
      <c r="I13" s="114"/>
      <c r="J13" s="114"/>
      <c r="K13" s="17"/>
      <c r="L13" s="17"/>
    </row>
    <row r="14" spans="2:12" s="3" customFormat="1" x14ac:dyDescent="0.25">
      <c r="C14" s="106" t="s">
        <v>16</v>
      </c>
      <c r="D14" s="106"/>
      <c r="E14" s="106"/>
      <c r="F14" s="106"/>
      <c r="G14" s="106"/>
      <c r="H14" s="106"/>
      <c r="I14" s="106"/>
      <c r="J14" s="106"/>
      <c r="K14" s="115">
        <v>1429657</v>
      </c>
      <c r="L14" s="115"/>
    </row>
    <row r="15" spans="2:12" s="3" customFormat="1" x14ac:dyDescent="0.25">
      <c r="C15" s="106" t="s">
        <v>37</v>
      </c>
      <c r="D15" s="106"/>
      <c r="E15" s="106"/>
      <c r="F15" s="106"/>
      <c r="G15" s="106"/>
      <c r="H15" s="106"/>
      <c r="I15" s="106"/>
      <c r="J15" s="106"/>
      <c r="K15" s="115">
        <v>0</v>
      </c>
      <c r="L15" s="115"/>
    </row>
    <row r="16" spans="2:12" s="3" customFormat="1" x14ac:dyDescent="0.25">
      <c r="C16" s="106" t="s">
        <v>46</v>
      </c>
      <c r="D16" s="106"/>
      <c r="E16" s="106"/>
      <c r="F16" s="106"/>
      <c r="G16" s="106"/>
      <c r="H16" s="106"/>
      <c r="I16" s="106"/>
      <c r="J16" s="106"/>
      <c r="K16" s="115">
        <v>59302.49</v>
      </c>
      <c r="L16" s="115"/>
    </row>
    <row r="17" spans="2:14" s="10" customFormat="1" ht="18" x14ac:dyDescent="0.4">
      <c r="C17" s="119" t="s">
        <v>38</v>
      </c>
      <c r="D17" s="119"/>
      <c r="E17" s="119"/>
      <c r="F17" s="119"/>
      <c r="G17" s="119"/>
      <c r="H17" s="119"/>
      <c r="I17" s="119"/>
      <c r="J17" s="119"/>
      <c r="K17" s="120">
        <v>117454.98</v>
      </c>
      <c r="L17" s="120"/>
    </row>
    <row r="18" spans="2:14" s="3" customFormat="1" x14ac:dyDescent="0.25">
      <c r="C18" s="110" t="s">
        <v>1</v>
      </c>
      <c r="D18" s="110"/>
      <c r="E18" s="110"/>
      <c r="F18" s="110"/>
      <c r="G18" s="110"/>
      <c r="H18" s="110"/>
      <c r="I18" s="110"/>
      <c r="J18" s="110"/>
      <c r="K18" s="116">
        <f>SUM(K14:L17)</f>
        <v>1606414.47</v>
      </c>
      <c r="L18" s="116"/>
    </row>
    <row r="19" spans="2:14" s="3" customFormat="1" x14ac:dyDescent="0.25">
      <c r="B19" s="11"/>
      <c r="J19" s="12"/>
      <c r="K19" s="12"/>
      <c r="L19" s="12"/>
      <c r="N19" s="13"/>
    </row>
    <row r="20" spans="2:14" s="3" customFormat="1" x14ac:dyDescent="0.25">
      <c r="C20" s="104" t="s">
        <v>2</v>
      </c>
      <c r="D20" s="104"/>
      <c r="E20" s="104"/>
      <c r="F20" s="104"/>
      <c r="G20" s="104"/>
      <c r="H20" s="104"/>
      <c r="I20" s="104"/>
      <c r="J20" s="104"/>
      <c r="K20" s="17"/>
      <c r="L20" s="17"/>
    </row>
    <row r="21" spans="2:14" s="3" customFormat="1" x14ac:dyDescent="0.25">
      <c r="C21" s="114" t="s">
        <v>9</v>
      </c>
      <c r="D21" s="114"/>
      <c r="E21" s="114"/>
      <c r="F21" s="114"/>
      <c r="G21" s="114"/>
      <c r="H21" s="114"/>
      <c r="I21" s="114"/>
      <c r="J21" s="114"/>
      <c r="K21" s="17"/>
      <c r="L21" s="17"/>
    </row>
    <row r="22" spans="2:14" s="3" customFormat="1" x14ac:dyDescent="0.25">
      <c r="B22" s="9"/>
      <c r="C22" s="117" t="s">
        <v>24</v>
      </c>
      <c r="D22" s="117"/>
      <c r="E22" s="117"/>
      <c r="F22" s="117"/>
      <c r="G22" s="117"/>
      <c r="H22" s="117"/>
      <c r="I22" s="117"/>
      <c r="J22" s="117"/>
      <c r="K22" s="115">
        <v>21757.95</v>
      </c>
      <c r="L22" s="115"/>
    </row>
    <row r="23" spans="2:14" s="3" customFormat="1" x14ac:dyDescent="0.25">
      <c r="B23" s="9"/>
      <c r="C23" s="118" t="s">
        <v>41</v>
      </c>
      <c r="D23" s="118"/>
      <c r="E23" s="118"/>
      <c r="F23" s="118"/>
      <c r="G23" s="118"/>
      <c r="H23" s="118"/>
      <c r="I23" s="118"/>
      <c r="J23" s="118"/>
      <c r="K23" s="115">
        <v>1057.5</v>
      </c>
      <c r="L23" s="115"/>
    </row>
    <row r="24" spans="2:14" s="3" customFormat="1" x14ac:dyDescent="0.25">
      <c r="B24" s="9"/>
      <c r="C24" s="117" t="s">
        <v>3</v>
      </c>
      <c r="D24" s="117"/>
      <c r="E24" s="117"/>
      <c r="F24" s="117"/>
      <c r="G24" s="117"/>
      <c r="H24" s="117"/>
      <c r="I24" s="117"/>
      <c r="J24" s="117"/>
      <c r="K24" s="115">
        <v>960.08</v>
      </c>
      <c r="L24" s="115"/>
    </row>
    <row r="25" spans="2:14" s="3" customFormat="1" x14ac:dyDescent="0.25">
      <c r="B25" s="9"/>
      <c r="C25" s="117" t="s">
        <v>11</v>
      </c>
      <c r="D25" s="117"/>
      <c r="E25" s="117"/>
      <c r="F25" s="117"/>
      <c r="G25" s="117"/>
      <c r="H25" s="117"/>
      <c r="I25" s="117"/>
      <c r="J25" s="117"/>
      <c r="K25" s="115">
        <v>54870.12</v>
      </c>
      <c r="L25" s="115"/>
    </row>
    <row r="26" spans="2:14" s="3" customFormat="1" x14ac:dyDescent="0.25">
      <c r="B26" s="9"/>
      <c r="C26" s="117" t="s">
        <v>18</v>
      </c>
      <c r="D26" s="117"/>
      <c r="E26" s="117"/>
      <c r="F26" s="117"/>
      <c r="G26" s="117"/>
      <c r="H26" s="117"/>
      <c r="I26" s="117"/>
      <c r="J26" s="117"/>
      <c r="K26" s="115">
        <v>34856.32</v>
      </c>
      <c r="L26" s="115"/>
    </row>
    <row r="27" spans="2:14" s="3" customFormat="1" x14ac:dyDescent="0.25">
      <c r="B27" s="15"/>
      <c r="C27" s="117" t="s">
        <v>21</v>
      </c>
      <c r="D27" s="117"/>
      <c r="E27" s="117"/>
      <c r="F27" s="117"/>
      <c r="G27" s="117"/>
      <c r="H27" s="117"/>
      <c r="I27" s="117"/>
      <c r="J27" s="117"/>
      <c r="K27" s="115">
        <v>99374.47</v>
      </c>
      <c r="L27" s="115"/>
    </row>
    <row r="28" spans="2:14" s="3" customFormat="1" x14ac:dyDescent="0.25">
      <c r="B28" s="9"/>
      <c r="C28" s="117" t="s">
        <v>19</v>
      </c>
      <c r="D28" s="117"/>
      <c r="E28" s="117"/>
      <c r="F28" s="117"/>
      <c r="G28" s="117"/>
      <c r="H28" s="117"/>
      <c r="I28" s="117"/>
      <c r="J28" s="117"/>
      <c r="K28" s="115">
        <v>65606.28</v>
      </c>
      <c r="L28" s="115"/>
    </row>
    <row r="29" spans="2:14" s="3" customFormat="1" x14ac:dyDescent="0.25">
      <c r="B29" s="9"/>
      <c r="C29" s="117" t="s">
        <v>22</v>
      </c>
      <c r="D29" s="117"/>
      <c r="E29" s="117"/>
      <c r="F29" s="117"/>
      <c r="G29" s="117"/>
      <c r="H29" s="117"/>
      <c r="I29" s="117"/>
      <c r="J29" s="117"/>
      <c r="K29" s="115">
        <v>93974.73</v>
      </c>
      <c r="L29" s="115"/>
    </row>
    <row r="30" spans="2:14" s="3" customFormat="1" x14ac:dyDescent="0.25">
      <c r="B30" s="9"/>
      <c r="C30" s="117" t="s">
        <v>23</v>
      </c>
      <c r="D30" s="117"/>
      <c r="E30" s="117"/>
      <c r="F30" s="117"/>
      <c r="G30" s="117"/>
      <c r="H30" s="117"/>
      <c r="I30" s="117"/>
      <c r="J30" s="117"/>
      <c r="K30" s="115">
        <v>341525.04</v>
      </c>
      <c r="L30" s="115"/>
    </row>
    <row r="31" spans="2:14" s="3" customFormat="1" x14ac:dyDescent="0.25">
      <c r="B31" s="9"/>
      <c r="C31" s="117" t="s">
        <v>25</v>
      </c>
      <c r="D31" s="117"/>
      <c r="E31" s="117"/>
      <c r="F31" s="117"/>
      <c r="G31" s="117"/>
      <c r="H31" s="117"/>
      <c r="I31" s="117"/>
      <c r="J31" s="117"/>
      <c r="K31" s="115">
        <v>446303.68</v>
      </c>
      <c r="L31" s="115"/>
    </row>
    <row r="32" spans="2:14" s="10" customFormat="1" x14ac:dyDescent="0.25">
      <c r="B32" s="15"/>
      <c r="C32" s="117" t="s">
        <v>26</v>
      </c>
      <c r="D32" s="117"/>
      <c r="E32" s="117"/>
      <c r="F32" s="117"/>
      <c r="G32" s="117"/>
      <c r="H32" s="117"/>
      <c r="I32" s="117"/>
      <c r="J32" s="117"/>
      <c r="K32" s="115">
        <v>279644.53000000003</v>
      </c>
      <c r="L32" s="115"/>
    </row>
    <row r="33" spans="2:16" s="3" customFormat="1" x14ac:dyDescent="0.25">
      <c r="B33" s="9"/>
      <c r="C33" s="117" t="s">
        <v>27</v>
      </c>
      <c r="D33" s="117"/>
      <c r="E33" s="117"/>
      <c r="F33" s="117"/>
      <c r="G33" s="117"/>
      <c r="H33" s="117"/>
      <c r="I33" s="117"/>
      <c r="J33" s="117"/>
      <c r="K33" s="115">
        <v>464391.36</v>
      </c>
      <c r="L33" s="115"/>
    </row>
    <row r="34" spans="2:16" s="3" customFormat="1" ht="18" x14ac:dyDescent="0.4">
      <c r="B34" s="9"/>
      <c r="C34" s="117" t="s">
        <v>20</v>
      </c>
      <c r="D34" s="117"/>
      <c r="E34" s="117"/>
      <c r="F34" s="117"/>
      <c r="G34" s="117"/>
      <c r="H34" s="117"/>
      <c r="I34" s="117"/>
      <c r="J34" s="117"/>
      <c r="K34" s="107">
        <v>16229.67</v>
      </c>
      <c r="L34" s="107"/>
    </row>
    <row r="35" spans="2:16" s="18" customFormat="1" x14ac:dyDescent="0.25">
      <c r="B35" s="17"/>
      <c r="C35" s="110" t="s">
        <v>4</v>
      </c>
      <c r="D35" s="110"/>
      <c r="E35" s="110"/>
      <c r="F35" s="110"/>
      <c r="G35" s="110"/>
      <c r="H35" s="110"/>
      <c r="I35" s="110"/>
      <c r="J35" s="110"/>
      <c r="K35" s="112">
        <f>SUM(K22:L34)</f>
        <v>1920551.73</v>
      </c>
      <c r="L35" s="112"/>
    </row>
    <row r="36" spans="2:16" s="3" customFormat="1" x14ac:dyDescent="0.25">
      <c r="K36" s="116"/>
      <c r="L36" s="116"/>
    </row>
    <row r="37" spans="2:16" s="3" customFormat="1" x14ac:dyDescent="0.25">
      <c r="B37" s="55"/>
      <c r="C37" s="104" t="s">
        <v>5</v>
      </c>
      <c r="D37" s="104"/>
      <c r="E37" s="104"/>
      <c r="F37" s="104"/>
      <c r="G37" s="104"/>
      <c r="H37" s="104"/>
      <c r="I37" s="104"/>
      <c r="J37" s="104"/>
      <c r="K37" s="17"/>
      <c r="L37" s="17"/>
      <c r="M37" s="17"/>
    </row>
    <row r="38" spans="2:16" s="3" customFormat="1" x14ac:dyDescent="0.25">
      <c r="B38" s="9"/>
      <c r="C38" s="106" t="s">
        <v>8</v>
      </c>
      <c r="D38" s="106"/>
      <c r="E38" s="106"/>
      <c r="F38" s="106"/>
      <c r="G38" s="106"/>
      <c r="H38" s="106"/>
      <c r="I38" s="106"/>
      <c r="J38" s="106"/>
      <c r="K38" s="115">
        <f>'FLUXO CAIXA ABR'!K41:L41</f>
        <v>13708054.150000002</v>
      </c>
      <c r="L38" s="115"/>
      <c r="N38" s="14"/>
    </row>
    <row r="39" spans="2:16" s="3" customFormat="1" x14ac:dyDescent="0.25">
      <c r="B39" s="52"/>
      <c r="C39" s="106" t="s">
        <v>6</v>
      </c>
      <c r="D39" s="106"/>
      <c r="E39" s="106"/>
      <c r="F39" s="106"/>
      <c r="G39" s="106"/>
      <c r="H39" s="106"/>
      <c r="I39" s="106"/>
      <c r="J39" s="106"/>
      <c r="K39" s="115">
        <f>K18</f>
        <v>1606414.47</v>
      </c>
      <c r="L39" s="115"/>
      <c r="N39" s="14"/>
    </row>
    <row r="40" spans="2:16" s="3" customFormat="1" ht="16.5" thickBot="1" x14ac:dyDescent="0.3">
      <c r="C40" s="106" t="s">
        <v>7</v>
      </c>
      <c r="D40" s="106"/>
      <c r="E40" s="106"/>
      <c r="F40" s="106"/>
      <c r="G40" s="106"/>
      <c r="H40" s="106"/>
      <c r="I40" s="106"/>
      <c r="J40" s="106"/>
      <c r="K40" s="113">
        <f>K35</f>
        <v>1920551.73</v>
      </c>
      <c r="L40" s="113"/>
    </row>
    <row r="41" spans="2:16" s="18" customFormat="1" ht="16.5" thickTop="1" x14ac:dyDescent="0.25">
      <c r="C41" s="114" t="s">
        <v>32</v>
      </c>
      <c r="D41" s="114"/>
      <c r="E41" s="114"/>
      <c r="F41" s="114"/>
      <c r="G41" s="114"/>
      <c r="H41" s="114"/>
      <c r="I41" s="114"/>
      <c r="J41" s="114"/>
      <c r="K41" s="112">
        <f>SUM(K38:L39)-K40</f>
        <v>13393916.890000002</v>
      </c>
      <c r="L41" s="112"/>
    </row>
    <row r="42" spans="2:16" s="3" customFormat="1" x14ac:dyDescent="0.25">
      <c r="C42" s="52"/>
      <c r="D42" s="52"/>
      <c r="E42" s="52"/>
      <c r="F42" s="52"/>
      <c r="G42" s="52"/>
      <c r="H42" s="52"/>
      <c r="I42" s="52"/>
      <c r="J42" s="52"/>
      <c r="K42" s="53"/>
      <c r="L42" s="53"/>
    </row>
    <row r="43" spans="2:16" s="3" customFormat="1" x14ac:dyDescent="0.25">
      <c r="B43" s="55"/>
      <c r="C43" s="104" t="s">
        <v>28</v>
      </c>
      <c r="D43" s="104"/>
      <c r="E43" s="104"/>
      <c r="F43" s="104"/>
      <c r="G43" s="104"/>
      <c r="H43" s="104"/>
      <c r="I43" s="104"/>
      <c r="J43" s="104"/>
      <c r="K43" s="17"/>
      <c r="L43" s="17"/>
      <c r="M43" s="17"/>
    </row>
    <row r="44" spans="2:16" s="3" customFormat="1" x14ac:dyDescent="0.25">
      <c r="B44" s="9"/>
      <c r="C44" s="106" t="s">
        <v>31</v>
      </c>
      <c r="D44" s="106"/>
      <c r="E44" s="106"/>
      <c r="F44" s="106"/>
      <c r="G44" s="106"/>
      <c r="H44" s="106"/>
      <c r="I44" s="106"/>
      <c r="J44" s="106"/>
      <c r="K44" s="115">
        <v>16441.41</v>
      </c>
      <c r="L44" s="115"/>
      <c r="N44" s="13"/>
    </row>
    <row r="45" spans="2:16" s="3" customFormat="1" x14ac:dyDescent="0.25">
      <c r="B45" s="9"/>
      <c r="C45" s="106" t="s">
        <v>30</v>
      </c>
      <c r="D45" s="106"/>
      <c r="E45" s="106"/>
      <c r="F45" s="106"/>
      <c r="G45" s="106"/>
      <c r="H45" s="106"/>
      <c r="I45" s="106"/>
      <c r="J45" s="106"/>
      <c r="K45" s="115">
        <v>9975.3700000000008</v>
      </c>
      <c r="L45" s="115"/>
      <c r="N45" s="13"/>
    </row>
    <row r="46" spans="2:16" s="3" customFormat="1" ht="16.5" thickBot="1" x14ac:dyDescent="0.3">
      <c r="B46" s="9"/>
      <c r="C46" s="106" t="s">
        <v>29</v>
      </c>
      <c r="D46" s="106"/>
      <c r="E46" s="106"/>
      <c r="F46" s="106"/>
      <c r="G46" s="106"/>
      <c r="H46" s="106"/>
      <c r="I46" s="106"/>
      <c r="J46" s="106"/>
      <c r="K46" s="113">
        <v>13367500.109999999</v>
      </c>
      <c r="L46" s="113"/>
      <c r="N46" s="13"/>
    </row>
    <row r="47" spans="2:16" s="18" customFormat="1" ht="16.5" thickTop="1" x14ac:dyDescent="0.25">
      <c r="C47" s="114" t="s">
        <v>33</v>
      </c>
      <c r="D47" s="114"/>
      <c r="E47" s="114"/>
      <c r="F47" s="114"/>
      <c r="G47" s="114"/>
      <c r="H47" s="114"/>
      <c r="I47" s="114"/>
      <c r="J47" s="114"/>
      <c r="K47" s="112">
        <f>SUM(K44:L46)</f>
        <v>13393916.889999999</v>
      </c>
      <c r="L47" s="112"/>
      <c r="N47" s="26"/>
    </row>
    <row r="48" spans="2:16" s="3" customFormat="1" x14ac:dyDescent="0.25">
      <c r="B48" s="55"/>
      <c r="C48" s="56"/>
      <c r="D48" s="56"/>
      <c r="E48" s="56"/>
      <c r="F48" s="56"/>
      <c r="G48" s="56"/>
      <c r="H48" s="56"/>
      <c r="I48" s="56"/>
      <c r="J48" s="56"/>
      <c r="K48" s="115"/>
      <c r="L48" s="115"/>
      <c r="M48" s="17"/>
      <c r="N48" s="19"/>
      <c r="O48" s="102"/>
      <c r="P48" s="103"/>
    </row>
    <row r="49" spans="2:14" s="3" customFormat="1" x14ac:dyDescent="0.25">
      <c r="B49" s="55"/>
      <c r="C49" s="104" t="s">
        <v>34</v>
      </c>
      <c r="D49" s="104"/>
      <c r="E49" s="104"/>
      <c r="F49" s="104"/>
      <c r="G49" s="104"/>
      <c r="H49" s="104"/>
      <c r="I49" s="104"/>
      <c r="J49" s="104"/>
      <c r="M49" s="17"/>
    </row>
    <row r="50" spans="2:14" s="3" customFormat="1" x14ac:dyDescent="0.25">
      <c r="B50" s="55"/>
      <c r="C50" s="106" t="s">
        <v>35</v>
      </c>
      <c r="D50" s="106"/>
      <c r="E50" s="106"/>
      <c r="F50" s="106"/>
      <c r="G50" s="106"/>
      <c r="H50" s="106"/>
      <c r="I50" s="106"/>
      <c r="J50" s="106"/>
      <c r="K50" s="115">
        <f>K18</f>
        <v>1606414.47</v>
      </c>
      <c r="L50" s="115"/>
      <c r="M50" s="17"/>
    </row>
    <row r="51" spans="2:14" s="3" customFormat="1" ht="18" x14ac:dyDescent="0.4">
      <c r="B51" s="55"/>
      <c r="C51" s="106" t="s">
        <v>36</v>
      </c>
      <c r="D51" s="106"/>
      <c r="E51" s="106"/>
      <c r="F51" s="106"/>
      <c r="G51" s="106"/>
      <c r="H51" s="106"/>
      <c r="I51" s="106"/>
      <c r="J51" s="106"/>
      <c r="K51" s="107">
        <f>K35</f>
        <v>1920551.73</v>
      </c>
      <c r="L51" s="107"/>
      <c r="M51" s="17"/>
    </row>
    <row r="52" spans="2:14" s="101" customFormat="1" x14ac:dyDescent="0.25">
      <c r="B52" s="99"/>
      <c r="C52" s="128" t="s">
        <v>39</v>
      </c>
      <c r="D52" s="128"/>
      <c r="E52" s="128"/>
      <c r="F52" s="128"/>
      <c r="G52" s="128"/>
      <c r="H52" s="128"/>
      <c r="I52" s="128"/>
      <c r="J52" s="128"/>
      <c r="K52" s="129">
        <f>K50-K51</f>
        <v>-314137.26</v>
      </c>
      <c r="L52" s="129"/>
      <c r="M52" s="100"/>
    </row>
    <row r="53" spans="2:14" s="3" customFormat="1" x14ac:dyDescent="0.25">
      <c r="C53" s="17"/>
      <c r="D53" s="17"/>
      <c r="E53" s="17"/>
      <c r="F53" s="17"/>
      <c r="G53" s="17"/>
      <c r="H53" s="17"/>
      <c r="I53" s="17"/>
      <c r="J53" s="17"/>
      <c r="K53" s="17"/>
      <c r="L53" s="39"/>
      <c r="M53" s="17"/>
      <c r="N53" s="14"/>
    </row>
    <row r="54" spans="2:14" s="3" customFormat="1" x14ac:dyDescent="0.25">
      <c r="B54" s="55"/>
      <c r="C54" s="110"/>
      <c r="D54" s="110"/>
      <c r="E54" s="110"/>
      <c r="F54" s="110"/>
      <c r="G54" s="110"/>
      <c r="H54" s="110"/>
      <c r="I54" s="110"/>
      <c r="J54" s="110"/>
      <c r="K54" s="112"/>
      <c r="L54" s="112"/>
      <c r="M54" s="17"/>
    </row>
    <row r="55" spans="2:14" s="3" customFormat="1" ht="15.75" customHeight="1" x14ac:dyDescent="0.25">
      <c r="C55" s="111"/>
      <c r="D55" s="105"/>
      <c r="E55" s="105"/>
      <c r="F55" s="105"/>
      <c r="G55" s="105"/>
      <c r="H55" s="105"/>
      <c r="I55" s="105"/>
      <c r="J55" s="105"/>
      <c r="K55" s="105"/>
      <c r="L55" s="105"/>
      <c r="M55" s="17"/>
      <c r="N55" s="14"/>
    </row>
    <row r="56" spans="2:14" s="3" customFormat="1" x14ac:dyDescent="0.25"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7"/>
      <c r="N56" s="14"/>
    </row>
    <row r="57" spans="2:14" s="3" customFormat="1" ht="5.0999999999999996" customHeight="1" x14ac:dyDescent="0.2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4"/>
    </row>
    <row r="58" spans="2:14" s="10" customFormat="1" ht="12" customHeight="1" x14ac:dyDescent="0.25">
      <c r="B58" s="1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54"/>
      <c r="N58" s="16"/>
    </row>
    <row r="59" spans="2:14" s="10" customFormat="1" ht="12" customHeight="1" x14ac:dyDescent="0.25">
      <c r="B59" s="1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54"/>
      <c r="N59" s="16"/>
    </row>
    <row r="60" spans="2:14" s="10" customFormat="1" ht="12" customHeight="1" x14ac:dyDescent="0.25">
      <c r="B60" s="1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54"/>
      <c r="N60" s="16"/>
    </row>
    <row r="61" spans="2:14" s="10" customFormat="1" ht="12" customHeight="1" x14ac:dyDescent="0.25">
      <c r="B61" s="1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54"/>
      <c r="N61" s="16"/>
    </row>
    <row r="62" spans="2:14" s="10" customFormat="1" x14ac:dyDescent="0.25">
      <c r="B62" s="15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4"/>
      <c r="N62" s="16"/>
    </row>
  </sheetData>
  <mergeCells count="81">
    <mergeCell ref="C58:L61"/>
    <mergeCell ref="K48:L48"/>
    <mergeCell ref="O48:P48"/>
    <mergeCell ref="C49:J49"/>
    <mergeCell ref="C50:J50"/>
    <mergeCell ref="K50:L50"/>
    <mergeCell ref="C51:J51"/>
    <mergeCell ref="K51:L51"/>
    <mergeCell ref="C52:J52"/>
    <mergeCell ref="K52:L52"/>
    <mergeCell ref="C54:J54"/>
    <mergeCell ref="K54:L54"/>
    <mergeCell ref="C55:L56"/>
    <mergeCell ref="C45:J45"/>
    <mergeCell ref="K45:L45"/>
    <mergeCell ref="C46:J46"/>
    <mergeCell ref="K46:L46"/>
    <mergeCell ref="C47:J47"/>
    <mergeCell ref="K47:L47"/>
    <mergeCell ref="C44:J44"/>
    <mergeCell ref="K44:L44"/>
    <mergeCell ref="K36:L36"/>
    <mergeCell ref="C37:J37"/>
    <mergeCell ref="C38:J38"/>
    <mergeCell ref="K38:L38"/>
    <mergeCell ref="C39:J39"/>
    <mergeCell ref="K39:L39"/>
    <mergeCell ref="C40:J40"/>
    <mergeCell ref="K40:L40"/>
    <mergeCell ref="C41:J41"/>
    <mergeCell ref="K41:L41"/>
    <mergeCell ref="C43:J43"/>
    <mergeCell ref="C33:J33"/>
    <mergeCell ref="K33:L33"/>
    <mergeCell ref="C34:J34"/>
    <mergeCell ref="K34:L34"/>
    <mergeCell ref="C35:J35"/>
    <mergeCell ref="K35:L35"/>
    <mergeCell ref="C30:J30"/>
    <mergeCell ref="K30:L30"/>
    <mergeCell ref="C31:J31"/>
    <mergeCell ref="K31:L31"/>
    <mergeCell ref="C32:J32"/>
    <mergeCell ref="K32:L32"/>
    <mergeCell ref="C27:J27"/>
    <mergeCell ref="K27:L27"/>
    <mergeCell ref="C28:J28"/>
    <mergeCell ref="K28:L28"/>
    <mergeCell ref="C29:J29"/>
    <mergeCell ref="K29:L29"/>
    <mergeCell ref="C24:J24"/>
    <mergeCell ref="K24:L24"/>
    <mergeCell ref="C25:J25"/>
    <mergeCell ref="K25:L25"/>
    <mergeCell ref="C26:J26"/>
    <mergeCell ref="K26:L26"/>
    <mergeCell ref="C20:J20"/>
    <mergeCell ref="C21:J21"/>
    <mergeCell ref="C22:J22"/>
    <mergeCell ref="K22:L22"/>
    <mergeCell ref="C23:J23"/>
    <mergeCell ref="K23:L23"/>
    <mergeCell ref="C16:J16"/>
    <mergeCell ref="K16:L16"/>
    <mergeCell ref="C17:J17"/>
    <mergeCell ref="K17:L17"/>
    <mergeCell ref="C18:J18"/>
    <mergeCell ref="K18:L18"/>
    <mergeCell ref="C15:J15"/>
    <mergeCell ref="K15:L15"/>
    <mergeCell ref="C5:K5"/>
    <mergeCell ref="C6:K6"/>
    <mergeCell ref="C7:K7"/>
    <mergeCell ref="C8:K8"/>
    <mergeCell ref="B9:D9"/>
    <mergeCell ref="E9:H9"/>
    <mergeCell ref="C10:K10"/>
    <mergeCell ref="C12:J12"/>
    <mergeCell ref="C13:J13"/>
    <mergeCell ref="C14:J14"/>
    <mergeCell ref="K14:L14"/>
  </mergeCells>
  <pageMargins left="0.55118110236220474" right="0.23622047244094491" top="0.23622047244094491" bottom="0.19685039370078741" header="0.23622047244094491" footer="0.15748031496062992"/>
  <pageSetup paperSize="9" scale="6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showGridLines="0" zoomScaleNormal="100" workbookViewId="0">
      <selection activeCell="C8" sqref="C8:K8"/>
    </sheetView>
  </sheetViews>
  <sheetFormatPr defaultRowHeight="15.75" x14ac:dyDescent="0.25"/>
  <cols>
    <col min="1" max="1" width="1.7109375" style="1" customWidth="1"/>
    <col min="2" max="2" width="2.7109375" style="1" customWidth="1"/>
    <col min="3" max="3" width="9.5703125" style="1" customWidth="1"/>
    <col min="4" max="4" width="22.85546875" style="1" customWidth="1"/>
    <col min="5" max="6" width="9.140625" style="1"/>
    <col min="7" max="7" width="6.85546875" style="1" customWidth="1"/>
    <col min="8" max="8" width="12.140625" style="1" customWidth="1"/>
    <col min="9" max="9" width="19.28515625" style="1" customWidth="1"/>
    <col min="10" max="10" width="12.42578125" style="1" customWidth="1"/>
    <col min="11" max="11" width="9.140625" style="1"/>
    <col min="12" max="12" width="21.28515625" style="1" customWidth="1"/>
    <col min="13" max="13" width="2.7109375" style="1" customWidth="1"/>
    <col min="14" max="14" width="20.42578125" style="2" customWidth="1"/>
    <col min="15" max="15" width="9.140625" style="2"/>
    <col min="16" max="16" width="18.85546875" style="2" customWidth="1"/>
    <col min="17" max="16384" width="9.140625" style="2"/>
  </cols>
  <sheetData>
    <row r="1" spans="2:12" s="1" customFormat="1" x14ac:dyDescent="0.25"/>
    <row r="2" spans="2:12" s="1" customFormat="1" x14ac:dyDescent="0.25"/>
    <row r="3" spans="2:12" s="1" customFormat="1" x14ac:dyDescent="0.25"/>
    <row r="4" spans="2:12" s="1" customFormat="1" x14ac:dyDescent="0.25"/>
    <row r="5" spans="2:12" s="1" customFormat="1" ht="18.75" x14ac:dyDescent="0.3">
      <c r="C5" s="121" t="s">
        <v>14</v>
      </c>
      <c r="D5" s="121"/>
      <c r="E5" s="121"/>
      <c r="F5" s="121"/>
      <c r="G5" s="121"/>
      <c r="H5" s="121"/>
      <c r="I5" s="121"/>
      <c r="J5" s="121"/>
      <c r="K5" s="121"/>
      <c r="L5" s="8"/>
    </row>
    <row r="6" spans="2:12" s="1" customFormat="1" ht="18.75" x14ac:dyDescent="0.25">
      <c r="C6" s="122" t="s">
        <v>12</v>
      </c>
      <c r="D6" s="122"/>
      <c r="E6" s="122"/>
      <c r="F6" s="122"/>
      <c r="G6" s="122"/>
      <c r="H6" s="122"/>
      <c r="I6" s="122"/>
      <c r="J6" s="122"/>
      <c r="K6" s="122"/>
      <c r="L6" s="6"/>
    </row>
    <row r="7" spans="2:12" s="1" customFormat="1" ht="18.75" x14ac:dyDescent="0.25">
      <c r="C7" s="123" t="s">
        <v>13</v>
      </c>
      <c r="D7" s="123"/>
      <c r="E7" s="123"/>
      <c r="F7" s="123"/>
      <c r="G7" s="123"/>
      <c r="H7" s="123"/>
      <c r="I7" s="123"/>
      <c r="J7" s="123"/>
      <c r="K7" s="123"/>
      <c r="L7" s="6"/>
    </row>
    <row r="8" spans="2:12" s="1" customFormat="1" ht="18.75" x14ac:dyDescent="0.25">
      <c r="B8" s="5"/>
      <c r="C8" s="124" t="s">
        <v>52</v>
      </c>
      <c r="D8" s="124"/>
      <c r="E8" s="124"/>
      <c r="F8" s="124"/>
      <c r="G8" s="124"/>
      <c r="H8" s="124"/>
      <c r="I8" s="124"/>
      <c r="J8" s="124"/>
      <c r="K8" s="124"/>
      <c r="L8" s="6"/>
    </row>
    <row r="9" spans="2:12" s="1" customFormat="1" ht="5.0999999999999996" customHeight="1" x14ac:dyDescent="0.25">
      <c r="B9" s="125"/>
      <c r="C9" s="125"/>
      <c r="D9" s="125"/>
      <c r="E9" s="126"/>
      <c r="F9" s="126"/>
      <c r="G9" s="126"/>
      <c r="H9" s="126"/>
      <c r="I9" s="5"/>
      <c r="J9" s="5"/>
      <c r="K9" s="5"/>
      <c r="L9" s="5"/>
    </row>
    <row r="10" spans="2:12" s="1" customFormat="1" ht="18.75" customHeight="1" x14ac:dyDescent="0.3">
      <c r="B10" s="5"/>
      <c r="C10" s="121" t="s">
        <v>15</v>
      </c>
      <c r="D10" s="121"/>
      <c r="E10" s="121"/>
      <c r="F10" s="121"/>
      <c r="G10" s="121"/>
      <c r="H10" s="121"/>
      <c r="I10" s="121"/>
      <c r="J10" s="121"/>
      <c r="K10" s="121"/>
      <c r="L10" s="7"/>
    </row>
    <row r="11" spans="2:12" s="1" customFormat="1" x14ac:dyDescent="0.25"/>
    <row r="12" spans="2:12" s="1" customFormat="1" x14ac:dyDescent="0.25">
      <c r="C12" s="127" t="s">
        <v>0</v>
      </c>
      <c r="D12" s="127"/>
      <c r="E12" s="127"/>
      <c r="F12" s="127"/>
      <c r="G12" s="127"/>
      <c r="H12" s="127"/>
      <c r="I12" s="127"/>
      <c r="J12" s="127"/>
      <c r="K12" s="4"/>
      <c r="L12" s="4"/>
    </row>
    <row r="13" spans="2:12" s="3" customFormat="1" x14ac:dyDescent="0.25">
      <c r="C13" s="114" t="s">
        <v>10</v>
      </c>
      <c r="D13" s="114"/>
      <c r="E13" s="114"/>
      <c r="F13" s="114"/>
      <c r="G13" s="114"/>
      <c r="H13" s="114"/>
      <c r="I13" s="114"/>
      <c r="J13" s="114"/>
      <c r="K13" s="17"/>
      <c r="L13" s="17"/>
    </row>
    <row r="14" spans="2:12" s="3" customFormat="1" x14ac:dyDescent="0.25">
      <c r="C14" s="106" t="s">
        <v>16</v>
      </c>
      <c r="D14" s="106"/>
      <c r="E14" s="106"/>
      <c r="F14" s="106"/>
      <c r="G14" s="106"/>
      <c r="H14" s="106"/>
      <c r="I14" s="106"/>
      <c r="J14" s="106"/>
      <c r="K14" s="115">
        <v>1429657</v>
      </c>
      <c r="L14" s="115"/>
    </row>
    <row r="15" spans="2:12" s="3" customFormat="1" x14ac:dyDescent="0.25">
      <c r="C15" s="106" t="s">
        <v>37</v>
      </c>
      <c r="D15" s="106"/>
      <c r="E15" s="106"/>
      <c r="F15" s="106"/>
      <c r="G15" s="106"/>
      <c r="H15" s="106"/>
      <c r="I15" s="106"/>
      <c r="J15" s="106"/>
      <c r="K15" s="115">
        <v>0</v>
      </c>
      <c r="L15" s="115"/>
    </row>
    <row r="16" spans="2:12" s="3" customFormat="1" x14ac:dyDescent="0.25">
      <c r="C16" s="106" t="s">
        <v>46</v>
      </c>
      <c r="D16" s="106"/>
      <c r="E16" s="106"/>
      <c r="F16" s="106"/>
      <c r="G16" s="106"/>
      <c r="H16" s="106"/>
      <c r="I16" s="106"/>
      <c r="J16" s="106"/>
      <c r="K16" s="115">
        <v>66113.8</v>
      </c>
      <c r="L16" s="115"/>
    </row>
    <row r="17" spans="2:14" s="10" customFormat="1" ht="18" x14ac:dyDescent="0.4">
      <c r="C17" s="119" t="s">
        <v>38</v>
      </c>
      <c r="D17" s="119"/>
      <c r="E17" s="119"/>
      <c r="F17" s="119"/>
      <c r="G17" s="119"/>
      <c r="H17" s="119"/>
      <c r="I17" s="119"/>
      <c r="J17" s="119"/>
      <c r="K17" s="120">
        <v>114998.36</v>
      </c>
      <c r="L17" s="120"/>
    </row>
    <row r="18" spans="2:14" s="3" customFormat="1" x14ac:dyDescent="0.25">
      <c r="C18" s="110" t="s">
        <v>1</v>
      </c>
      <c r="D18" s="110"/>
      <c r="E18" s="110"/>
      <c r="F18" s="110"/>
      <c r="G18" s="110"/>
      <c r="H18" s="110"/>
      <c r="I18" s="110"/>
      <c r="J18" s="110"/>
      <c r="K18" s="116">
        <f>SUM(K14:L17)</f>
        <v>1610769.1600000001</v>
      </c>
      <c r="L18" s="116"/>
    </row>
    <row r="19" spans="2:14" s="3" customFormat="1" x14ac:dyDescent="0.25">
      <c r="B19" s="11"/>
      <c r="J19" s="12"/>
      <c r="K19" s="12"/>
      <c r="L19" s="12"/>
      <c r="N19" s="13"/>
    </row>
    <row r="20" spans="2:14" s="3" customFormat="1" x14ac:dyDescent="0.25">
      <c r="C20" s="104" t="s">
        <v>2</v>
      </c>
      <c r="D20" s="104"/>
      <c r="E20" s="104"/>
      <c r="F20" s="104"/>
      <c r="G20" s="104"/>
      <c r="H20" s="104"/>
      <c r="I20" s="104"/>
      <c r="J20" s="104"/>
      <c r="K20" s="17"/>
      <c r="L20" s="17"/>
    </row>
    <row r="21" spans="2:14" s="3" customFormat="1" x14ac:dyDescent="0.25">
      <c r="C21" s="114" t="s">
        <v>9</v>
      </c>
      <c r="D21" s="114"/>
      <c r="E21" s="114"/>
      <c r="F21" s="114"/>
      <c r="G21" s="114"/>
      <c r="H21" s="114"/>
      <c r="I21" s="114"/>
      <c r="J21" s="114"/>
      <c r="K21" s="17"/>
      <c r="L21" s="17"/>
    </row>
    <row r="22" spans="2:14" s="3" customFormat="1" x14ac:dyDescent="0.25">
      <c r="B22" s="9"/>
      <c r="C22" s="117" t="s">
        <v>24</v>
      </c>
      <c r="D22" s="117"/>
      <c r="E22" s="117"/>
      <c r="F22" s="117"/>
      <c r="G22" s="117"/>
      <c r="H22" s="117"/>
      <c r="I22" s="117"/>
      <c r="J22" s="117"/>
      <c r="K22" s="115">
        <v>74379.210000000006</v>
      </c>
      <c r="L22" s="115"/>
    </row>
    <row r="23" spans="2:14" s="3" customFormat="1" x14ac:dyDescent="0.25">
      <c r="B23" s="9"/>
      <c r="C23" s="118" t="s">
        <v>41</v>
      </c>
      <c r="D23" s="118"/>
      <c r="E23" s="118"/>
      <c r="F23" s="118"/>
      <c r="G23" s="118"/>
      <c r="H23" s="118"/>
      <c r="I23" s="118"/>
      <c r="J23" s="118"/>
      <c r="K23" s="115">
        <v>20366.400000000001</v>
      </c>
      <c r="L23" s="115"/>
    </row>
    <row r="24" spans="2:14" s="3" customFormat="1" x14ac:dyDescent="0.25">
      <c r="B24" s="9"/>
      <c r="C24" s="117" t="s">
        <v>3</v>
      </c>
      <c r="D24" s="117"/>
      <c r="E24" s="117"/>
      <c r="F24" s="117"/>
      <c r="G24" s="117"/>
      <c r="H24" s="117"/>
      <c r="I24" s="117"/>
      <c r="J24" s="117"/>
      <c r="K24" s="115">
        <v>2567.75</v>
      </c>
      <c r="L24" s="115"/>
    </row>
    <row r="25" spans="2:14" s="3" customFormat="1" x14ac:dyDescent="0.25">
      <c r="B25" s="9"/>
      <c r="C25" s="117" t="s">
        <v>11</v>
      </c>
      <c r="D25" s="117"/>
      <c r="E25" s="117"/>
      <c r="F25" s="117"/>
      <c r="G25" s="117"/>
      <c r="H25" s="117"/>
      <c r="I25" s="117"/>
      <c r="J25" s="117"/>
      <c r="K25" s="115">
        <v>135711.22</v>
      </c>
      <c r="L25" s="115"/>
    </row>
    <row r="26" spans="2:14" s="3" customFormat="1" x14ac:dyDescent="0.25">
      <c r="B26" s="9"/>
      <c r="C26" s="117" t="s">
        <v>18</v>
      </c>
      <c r="D26" s="117"/>
      <c r="E26" s="117"/>
      <c r="F26" s="117"/>
      <c r="G26" s="117"/>
      <c r="H26" s="117"/>
      <c r="I26" s="117"/>
      <c r="J26" s="117"/>
      <c r="K26" s="115">
        <v>42086.76</v>
      </c>
      <c r="L26" s="115"/>
    </row>
    <row r="27" spans="2:14" s="3" customFormat="1" x14ac:dyDescent="0.25">
      <c r="B27" s="15"/>
      <c r="C27" s="117" t="s">
        <v>21</v>
      </c>
      <c r="D27" s="117"/>
      <c r="E27" s="117"/>
      <c r="F27" s="117"/>
      <c r="G27" s="117"/>
      <c r="H27" s="117"/>
      <c r="I27" s="117"/>
      <c r="J27" s="117"/>
      <c r="K27" s="115">
        <v>104619.92</v>
      </c>
      <c r="L27" s="115"/>
    </row>
    <row r="28" spans="2:14" s="3" customFormat="1" x14ac:dyDescent="0.25">
      <c r="B28" s="9"/>
      <c r="C28" s="117" t="s">
        <v>19</v>
      </c>
      <c r="D28" s="117"/>
      <c r="E28" s="117"/>
      <c r="F28" s="117"/>
      <c r="G28" s="117"/>
      <c r="H28" s="117"/>
      <c r="I28" s="117"/>
      <c r="J28" s="117"/>
      <c r="K28" s="115">
        <v>67530.36</v>
      </c>
      <c r="L28" s="115"/>
    </row>
    <row r="29" spans="2:14" s="3" customFormat="1" x14ac:dyDescent="0.25">
      <c r="B29" s="9"/>
      <c r="C29" s="117" t="s">
        <v>22</v>
      </c>
      <c r="D29" s="117"/>
      <c r="E29" s="117"/>
      <c r="F29" s="117"/>
      <c r="G29" s="117"/>
      <c r="H29" s="117"/>
      <c r="I29" s="117"/>
      <c r="J29" s="117"/>
      <c r="K29" s="115">
        <v>801.11</v>
      </c>
      <c r="L29" s="115"/>
    </row>
    <row r="30" spans="2:14" s="3" customFormat="1" x14ac:dyDescent="0.25">
      <c r="B30" s="9"/>
      <c r="C30" s="117" t="s">
        <v>23</v>
      </c>
      <c r="D30" s="117"/>
      <c r="E30" s="117"/>
      <c r="F30" s="117"/>
      <c r="G30" s="117"/>
      <c r="H30" s="117"/>
      <c r="I30" s="117"/>
      <c r="J30" s="117"/>
      <c r="K30" s="115">
        <v>466137.97</v>
      </c>
      <c r="L30" s="115"/>
    </row>
    <row r="31" spans="2:14" s="3" customFormat="1" x14ac:dyDescent="0.25">
      <c r="B31" s="9"/>
      <c r="C31" s="117" t="s">
        <v>25</v>
      </c>
      <c r="D31" s="117"/>
      <c r="E31" s="117"/>
      <c r="F31" s="117"/>
      <c r="G31" s="117"/>
      <c r="H31" s="117"/>
      <c r="I31" s="117"/>
      <c r="J31" s="117"/>
      <c r="K31" s="115">
        <v>894120.82</v>
      </c>
      <c r="L31" s="115"/>
    </row>
    <row r="32" spans="2:14" s="10" customFormat="1" x14ac:dyDescent="0.25">
      <c r="B32" s="15"/>
      <c r="C32" s="117" t="s">
        <v>26</v>
      </c>
      <c r="D32" s="117"/>
      <c r="E32" s="117"/>
      <c r="F32" s="117"/>
      <c r="G32" s="117"/>
      <c r="H32" s="117"/>
      <c r="I32" s="117"/>
      <c r="J32" s="117"/>
      <c r="K32" s="115">
        <v>330696.28999999998</v>
      </c>
      <c r="L32" s="115"/>
    </row>
    <row r="33" spans="2:16" s="3" customFormat="1" x14ac:dyDescent="0.25">
      <c r="B33" s="9"/>
      <c r="C33" s="117" t="s">
        <v>27</v>
      </c>
      <c r="D33" s="117"/>
      <c r="E33" s="117"/>
      <c r="F33" s="117"/>
      <c r="G33" s="117"/>
      <c r="H33" s="117"/>
      <c r="I33" s="117"/>
      <c r="J33" s="117"/>
      <c r="K33" s="115">
        <v>612575</v>
      </c>
      <c r="L33" s="115"/>
    </row>
    <row r="34" spans="2:16" s="3" customFormat="1" ht="18" x14ac:dyDescent="0.4">
      <c r="B34" s="9"/>
      <c r="C34" s="117" t="s">
        <v>20</v>
      </c>
      <c r="D34" s="117"/>
      <c r="E34" s="117"/>
      <c r="F34" s="117"/>
      <c r="G34" s="117"/>
      <c r="H34" s="117"/>
      <c r="I34" s="117"/>
      <c r="J34" s="117"/>
      <c r="K34" s="107">
        <v>96256.79</v>
      </c>
      <c r="L34" s="107"/>
    </row>
    <row r="35" spans="2:16" s="18" customFormat="1" x14ac:dyDescent="0.25">
      <c r="B35" s="17"/>
      <c r="C35" s="110" t="s">
        <v>4</v>
      </c>
      <c r="D35" s="110"/>
      <c r="E35" s="110"/>
      <c r="F35" s="110"/>
      <c r="G35" s="110"/>
      <c r="H35" s="110"/>
      <c r="I35" s="110"/>
      <c r="J35" s="110"/>
      <c r="K35" s="112">
        <f>SUM(K22:L34)</f>
        <v>2847849.6</v>
      </c>
      <c r="L35" s="112"/>
    </row>
    <row r="36" spans="2:16" s="3" customFormat="1" x14ac:dyDescent="0.25">
      <c r="K36" s="116"/>
      <c r="L36" s="116"/>
    </row>
    <row r="37" spans="2:16" s="3" customFormat="1" x14ac:dyDescent="0.25">
      <c r="B37" s="61"/>
      <c r="C37" s="104" t="s">
        <v>5</v>
      </c>
      <c r="D37" s="104"/>
      <c r="E37" s="104"/>
      <c r="F37" s="104"/>
      <c r="G37" s="104"/>
      <c r="H37" s="104"/>
      <c r="I37" s="104"/>
      <c r="J37" s="104"/>
      <c r="K37" s="17"/>
      <c r="L37" s="17"/>
      <c r="M37" s="17"/>
    </row>
    <row r="38" spans="2:16" s="3" customFormat="1" x14ac:dyDescent="0.25">
      <c r="B38" s="9"/>
      <c r="C38" s="106" t="s">
        <v>8</v>
      </c>
      <c r="D38" s="106"/>
      <c r="E38" s="106"/>
      <c r="F38" s="106"/>
      <c r="G38" s="106"/>
      <c r="H38" s="106"/>
      <c r="I38" s="106"/>
      <c r="J38" s="106"/>
      <c r="K38" s="115">
        <f>'FLUXO CAIXA MAI'!K41:L41</f>
        <v>13393916.890000002</v>
      </c>
      <c r="L38" s="115"/>
      <c r="N38" s="14"/>
    </row>
    <row r="39" spans="2:16" s="3" customFormat="1" x14ac:dyDescent="0.25">
      <c r="B39" s="60"/>
      <c r="C39" s="106" t="s">
        <v>6</v>
      </c>
      <c r="D39" s="106"/>
      <c r="E39" s="106"/>
      <c r="F39" s="106"/>
      <c r="G39" s="106"/>
      <c r="H39" s="106"/>
      <c r="I39" s="106"/>
      <c r="J39" s="106"/>
      <c r="K39" s="115">
        <f>K18</f>
        <v>1610769.1600000001</v>
      </c>
      <c r="L39" s="115"/>
      <c r="N39" s="14"/>
    </row>
    <row r="40" spans="2:16" s="3" customFormat="1" ht="16.5" thickBot="1" x14ac:dyDescent="0.3">
      <c r="C40" s="106" t="s">
        <v>7</v>
      </c>
      <c r="D40" s="106"/>
      <c r="E40" s="106"/>
      <c r="F40" s="106"/>
      <c r="G40" s="106"/>
      <c r="H40" s="106"/>
      <c r="I40" s="106"/>
      <c r="J40" s="106"/>
      <c r="K40" s="113">
        <f>K35</f>
        <v>2847849.6</v>
      </c>
      <c r="L40" s="113"/>
    </row>
    <row r="41" spans="2:16" s="18" customFormat="1" ht="16.5" thickTop="1" x14ac:dyDescent="0.25">
      <c r="C41" s="114" t="s">
        <v>32</v>
      </c>
      <c r="D41" s="114"/>
      <c r="E41" s="114"/>
      <c r="F41" s="114"/>
      <c r="G41" s="114"/>
      <c r="H41" s="114"/>
      <c r="I41" s="114"/>
      <c r="J41" s="114"/>
      <c r="K41" s="112">
        <f>SUM(K38:L39)-K40</f>
        <v>12156836.450000003</v>
      </c>
      <c r="L41" s="112"/>
    </row>
    <row r="42" spans="2:16" s="3" customFormat="1" x14ac:dyDescent="0.25">
      <c r="C42" s="60"/>
      <c r="D42" s="60"/>
      <c r="E42" s="60"/>
      <c r="F42" s="60"/>
      <c r="G42" s="60"/>
      <c r="H42" s="60"/>
      <c r="I42" s="60"/>
      <c r="J42" s="60"/>
      <c r="K42" s="63"/>
      <c r="L42" s="63"/>
    </row>
    <row r="43" spans="2:16" s="3" customFormat="1" x14ac:dyDescent="0.25">
      <c r="B43" s="61"/>
      <c r="C43" s="104" t="s">
        <v>28</v>
      </c>
      <c r="D43" s="104"/>
      <c r="E43" s="104"/>
      <c r="F43" s="104"/>
      <c r="G43" s="104"/>
      <c r="H43" s="104"/>
      <c r="I43" s="104"/>
      <c r="J43" s="104"/>
      <c r="K43" s="17"/>
      <c r="L43" s="17"/>
      <c r="M43" s="17"/>
    </row>
    <row r="44" spans="2:16" s="3" customFormat="1" x14ac:dyDescent="0.25">
      <c r="B44" s="9"/>
      <c r="C44" s="106" t="s">
        <v>31</v>
      </c>
      <c r="D44" s="106"/>
      <c r="E44" s="106"/>
      <c r="F44" s="106"/>
      <c r="G44" s="106"/>
      <c r="H44" s="106"/>
      <c r="I44" s="106"/>
      <c r="J44" s="106"/>
      <c r="K44" s="115">
        <v>11163.66</v>
      </c>
      <c r="L44" s="115"/>
      <c r="N44" s="13"/>
    </row>
    <row r="45" spans="2:16" s="3" customFormat="1" x14ac:dyDescent="0.25">
      <c r="B45" s="9"/>
      <c r="C45" s="106" t="s">
        <v>30</v>
      </c>
      <c r="D45" s="106"/>
      <c r="E45" s="106"/>
      <c r="F45" s="106"/>
      <c r="G45" s="106"/>
      <c r="H45" s="106"/>
      <c r="I45" s="106"/>
      <c r="J45" s="106"/>
      <c r="K45" s="115">
        <v>17610.16</v>
      </c>
      <c r="L45" s="115"/>
      <c r="N45" s="13"/>
    </row>
    <row r="46" spans="2:16" s="3" customFormat="1" ht="16.5" thickBot="1" x14ac:dyDescent="0.3">
      <c r="B46" s="9"/>
      <c r="C46" s="106" t="s">
        <v>29</v>
      </c>
      <c r="D46" s="106"/>
      <c r="E46" s="106"/>
      <c r="F46" s="106"/>
      <c r="G46" s="106"/>
      <c r="H46" s="106"/>
      <c r="I46" s="106"/>
      <c r="J46" s="106"/>
      <c r="K46" s="113">
        <v>12128062.630000001</v>
      </c>
      <c r="L46" s="113"/>
      <c r="N46" s="13"/>
    </row>
    <row r="47" spans="2:16" s="18" customFormat="1" ht="16.5" thickTop="1" x14ac:dyDescent="0.25">
      <c r="C47" s="114" t="s">
        <v>33</v>
      </c>
      <c r="D47" s="114"/>
      <c r="E47" s="114"/>
      <c r="F47" s="114"/>
      <c r="G47" s="114"/>
      <c r="H47" s="114"/>
      <c r="I47" s="114"/>
      <c r="J47" s="114"/>
      <c r="K47" s="112">
        <f>SUM(K44:L46)</f>
        <v>12156836.450000001</v>
      </c>
      <c r="L47" s="112"/>
      <c r="N47" s="26"/>
    </row>
    <row r="48" spans="2:16" s="3" customFormat="1" x14ac:dyDescent="0.25">
      <c r="B48" s="61"/>
      <c r="C48" s="58"/>
      <c r="D48" s="58"/>
      <c r="E48" s="58"/>
      <c r="F48" s="58"/>
      <c r="G48" s="58"/>
      <c r="H48" s="58"/>
      <c r="I48" s="58"/>
      <c r="J48" s="58"/>
      <c r="K48" s="115"/>
      <c r="L48" s="115"/>
      <c r="M48" s="17"/>
      <c r="N48" s="19"/>
      <c r="O48" s="102"/>
      <c r="P48" s="103"/>
    </row>
    <row r="49" spans="2:14" s="3" customFormat="1" x14ac:dyDescent="0.25">
      <c r="B49" s="61"/>
      <c r="C49" s="104" t="s">
        <v>34</v>
      </c>
      <c r="D49" s="104"/>
      <c r="E49" s="104"/>
      <c r="F49" s="104"/>
      <c r="G49" s="104"/>
      <c r="H49" s="104"/>
      <c r="I49" s="104"/>
      <c r="J49" s="104"/>
      <c r="M49" s="17"/>
    </row>
    <row r="50" spans="2:14" s="3" customFormat="1" x14ac:dyDescent="0.25">
      <c r="B50" s="61"/>
      <c r="C50" s="106" t="s">
        <v>35</v>
      </c>
      <c r="D50" s="106"/>
      <c r="E50" s="106"/>
      <c r="F50" s="106"/>
      <c r="G50" s="106"/>
      <c r="H50" s="106"/>
      <c r="I50" s="106"/>
      <c r="J50" s="106"/>
      <c r="K50" s="115">
        <f>K18</f>
        <v>1610769.1600000001</v>
      </c>
      <c r="L50" s="115"/>
      <c r="M50" s="17"/>
    </row>
    <row r="51" spans="2:14" s="3" customFormat="1" ht="18" x14ac:dyDescent="0.4">
      <c r="B51" s="61"/>
      <c r="C51" s="106" t="s">
        <v>36</v>
      </c>
      <c r="D51" s="106"/>
      <c r="E51" s="106"/>
      <c r="F51" s="106"/>
      <c r="G51" s="106"/>
      <c r="H51" s="106"/>
      <c r="I51" s="106"/>
      <c r="J51" s="106"/>
      <c r="K51" s="107">
        <f>K35</f>
        <v>2847849.6</v>
      </c>
      <c r="L51" s="107"/>
      <c r="M51" s="17"/>
    </row>
    <row r="52" spans="2:14" s="101" customFormat="1" x14ac:dyDescent="0.25">
      <c r="B52" s="99"/>
      <c r="C52" s="128" t="s">
        <v>39</v>
      </c>
      <c r="D52" s="128"/>
      <c r="E52" s="128"/>
      <c r="F52" s="128"/>
      <c r="G52" s="128"/>
      <c r="H52" s="128"/>
      <c r="I52" s="128"/>
      <c r="J52" s="128"/>
      <c r="K52" s="129">
        <f>K50-K51</f>
        <v>-1237080.44</v>
      </c>
      <c r="L52" s="129"/>
      <c r="M52" s="100"/>
    </row>
    <row r="53" spans="2:14" s="3" customFormat="1" x14ac:dyDescent="0.25">
      <c r="C53" s="17"/>
      <c r="D53" s="17"/>
      <c r="E53" s="17"/>
      <c r="F53" s="17"/>
      <c r="G53" s="17"/>
      <c r="H53" s="17"/>
      <c r="I53" s="17"/>
      <c r="J53" s="17"/>
      <c r="K53" s="17"/>
      <c r="L53" s="39"/>
      <c r="M53" s="17"/>
      <c r="N53" s="14"/>
    </row>
    <row r="54" spans="2:14" s="3" customFormat="1" x14ac:dyDescent="0.25">
      <c r="B54" s="61"/>
      <c r="C54" s="110"/>
      <c r="D54" s="110"/>
      <c r="E54" s="110"/>
      <c r="F54" s="110"/>
      <c r="G54" s="110"/>
      <c r="H54" s="110"/>
      <c r="I54" s="110"/>
      <c r="J54" s="110"/>
      <c r="K54" s="112"/>
      <c r="L54" s="112"/>
      <c r="M54" s="17"/>
    </row>
    <row r="55" spans="2:14" s="3" customFormat="1" ht="15.75" customHeight="1" x14ac:dyDescent="0.25">
      <c r="C55" s="111"/>
      <c r="D55" s="105"/>
      <c r="E55" s="105"/>
      <c r="F55" s="105"/>
      <c r="G55" s="105"/>
      <c r="H55" s="105"/>
      <c r="I55" s="105"/>
      <c r="J55" s="105"/>
      <c r="K55" s="105"/>
      <c r="L55" s="105"/>
      <c r="M55" s="17"/>
      <c r="N55" s="14"/>
    </row>
    <row r="56" spans="2:14" s="3" customFormat="1" x14ac:dyDescent="0.25"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7"/>
      <c r="N56" s="14"/>
    </row>
    <row r="57" spans="2:14" s="3" customFormat="1" ht="5.0999999999999996" customHeight="1" x14ac:dyDescent="0.2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4"/>
    </row>
    <row r="58" spans="2:14" s="10" customFormat="1" ht="12" customHeight="1" x14ac:dyDescent="0.25">
      <c r="B58" s="1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62"/>
      <c r="N58" s="16"/>
    </row>
    <row r="59" spans="2:14" s="10" customFormat="1" ht="12" customHeight="1" x14ac:dyDescent="0.25">
      <c r="B59" s="1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62"/>
      <c r="N59" s="16"/>
    </row>
    <row r="60" spans="2:14" s="10" customFormat="1" ht="12" customHeight="1" x14ac:dyDescent="0.25">
      <c r="B60" s="1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62"/>
      <c r="N60" s="16"/>
    </row>
    <row r="61" spans="2:14" s="10" customFormat="1" ht="12" customHeight="1" x14ac:dyDescent="0.25">
      <c r="B61" s="1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62"/>
      <c r="N61" s="16"/>
    </row>
    <row r="62" spans="2:14" s="10" customFormat="1" x14ac:dyDescent="0.25">
      <c r="B62" s="15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2"/>
      <c r="N62" s="16"/>
    </row>
  </sheetData>
  <mergeCells count="81">
    <mergeCell ref="C15:J15"/>
    <mergeCell ref="K15:L15"/>
    <mergeCell ref="C5:K5"/>
    <mergeCell ref="C6:K6"/>
    <mergeCell ref="C7:K7"/>
    <mergeCell ref="C8:K8"/>
    <mergeCell ref="B9:D9"/>
    <mergeCell ref="E9:H9"/>
    <mergeCell ref="C10:K10"/>
    <mergeCell ref="C12:J12"/>
    <mergeCell ref="C13:J13"/>
    <mergeCell ref="C14:J14"/>
    <mergeCell ref="K14:L14"/>
    <mergeCell ref="C16:J16"/>
    <mergeCell ref="K16:L16"/>
    <mergeCell ref="C17:J17"/>
    <mergeCell ref="K17:L17"/>
    <mergeCell ref="C18:J18"/>
    <mergeCell ref="K18:L18"/>
    <mergeCell ref="C20:J20"/>
    <mergeCell ref="C21:J21"/>
    <mergeCell ref="C22:J22"/>
    <mergeCell ref="K22:L22"/>
    <mergeCell ref="C23:J23"/>
    <mergeCell ref="K23:L23"/>
    <mergeCell ref="C24:J24"/>
    <mergeCell ref="K24:L24"/>
    <mergeCell ref="C25:J25"/>
    <mergeCell ref="K25:L25"/>
    <mergeCell ref="C26:J26"/>
    <mergeCell ref="K26:L26"/>
    <mergeCell ref="C27:J27"/>
    <mergeCell ref="K27:L27"/>
    <mergeCell ref="C28:J28"/>
    <mergeCell ref="K28:L28"/>
    <mergeCell ref="C29:J29"/>
    <mergeCell ref="K29:L29"/>
    <mergeCell ref="C30:J30"/>
    <mergeCell ref="K30:L30"/>
    <mergeCell ref="C31:J31"/>
    <mergeCell ref="K31:L31"/>
    <mergeCell ref="C32:J32"/>
    <mergeCell ref="K32:L32"/>
    <mergeCell ref="C33:J33"/>
    <mergeCell ref="K33:L33"/>
    <mergeCell ref="C34:J34"/>
    <mergeCell ref="K34:L34"/>
    <mergeCell ref="C35:J35"/>
    <mergeCell ref="K35:L35"/>
    <mergeCell ref="C44:J44"/>
    <mergeCell ref="K44:L44"/>
    <mergeCell ref="K36:L36"/>
    <mergeCell ref="C37:J37"/>
    <mergeCell ref="C38:J38"/>
    <mergeCell ref="K38:L38"/>
    <mergeCell ref="C39:J39"/>
    <mergeCell ref="K39:L39"/>
    <mergeCell ref="C40:J40"/>
    <mergeCell ref="K40:L40"/>
    <mergeCell ref="C41:J41"/>
    <mergeCell ref="K41:L41"/>
    <mergeCell ref="C43:J43"/>
    <mergeCell ref="C45:J45"/>
    <mergeCell ref="K45:L45"/>
    <mergeCell ref="C46:J46"/>
    <mergeCell ref="K46:L46"/>
    <mergeCell ref="C47:J47"/>
    <mergeCell ref="K47:L47"/>
    <mergeCell ref="C58:L61"/>
    <mergeCell ref="K48:L48"/>
    <mergeCell ref="O48:P48"/>
    <mergeCell ref="C49:J49"/>
    <mergeCell ref="C50:J50"/>
    <mergeCell ref="K50:L50"/>
    <mergeCell ref="C51:J51"/>
    <mergeCell ref="K51:L51"/>
    <mergeCell ref="C52:J52"/>
    <mergeCell ref="K52:L52"/>
    <mergeCell ref="C54:J54"/>
    <mergeCell ref="K54:L54"/>
    <mergeCell ref="C55:L56"/>
  </mergeCells>
  <pageMargins left="0.55118110236220474" right="0.23622047244094491" top="0.23622047244094491" bottom="0.19685039370078741" header="0.23622047244094491" footer="0.15748031496062992"/>
  <pageSetup paperSize="9" scale="6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showGridLines="0" zoomScaleNormal="100" workbookViewId="0">
      <selection activeCell="C8" sqref="C8:K8"/>
    </sheetView>
  </sheetViews>
  <sheetFormatPr defaultRowHeight="15.75" x14ac:dyDescent="0.25"/>
  <cols>
    <col min="1" max="1" width="1.7109375" style="1" customWidth="1"/>
    <col min="2" max="2" width="2.7109375" style="1" customWidth="1"/>
    <col min="3" max="3" width="9.5703125" style="1" customWidth="1"/>
    <col min="4" max="4" width="22.85546875" style="1" customWidth="1"/>
    <col min="5" max="6" width="9.140625" style="1"/>
    <col min="7" max="7" width="6.85546875" style="1" customWidth="1"/>
    <col min="8" max="8" width="12.140625" style="1" customWidth="1"/>
    <col min="9" max="9" width="19.28515625" style="1" customWidth="1"/>
    <col min="10" max="10" width="12.42578125" style="1" customWidth="1"/>
    <col min="11" max="11" width="9.140625" style="1"/>
    <col min="12" max="12" width="21.28515625" style="1" customWidth="1"/>
    <col min="13" max="13" width="2.7109375" style="1" customWidth="1"/>
    <col min="14" max="14" width="20.42578125" style="2" customWidth="1"/>
    <col min="15" max="15" width="9.140625" style="2"/>
    <col min="16" max="16" width="18.85546875" style="2" customWidth="1"/>
    <col min="17" max="16384" width="9.140625" style="2"/>
  </cols>
  <sheetData>
    <row r="1" spans="2:12" s="1" customFormat="1" x14ac:dyDescent="0.25"/>
    <row r="2" spans="2:12" s="1" customFormat="1" x14ac:dyDescent="0.25"/>
    <row r="3" spans="2:12" s="1" customFormat="1" x14ac:dyDescent="0.25"/>
    <row r="4" spans="2:12" s="1" customFormat="1" x14ac:dyDescent="0.25"/>
    <row r="5" spans="2:12" s="1" customFormat="1" ht="18.75" x14ac:dyDescent="0.3">
      <c r="C5" s="121" t="s">
        <v>14</v>
      </c>
      <c r="D5" s="121"/>
      <c r="E5" s="121"/>
      <c r="F5" s="121"/>
      <c r="G5" s="121"/>
      <c r="H5" s="121"/>
      <c r="I5" s="121"/>
      <c r="J5" s="121"/>
      <c r="K5" s="121"/>
      <c r="L5" s="8"/>
    </row>
    <row r="6" spans="2:12" s="1" customFormat="1" ht="18.75" x14ac:dyDescent="0.25">
      <c r="C6" s="122" t="s">
        <v>12</v>
      </c>
      <c r="D6" s="122"/>
      <c r="E6" s="122"/>
      <c r="F6" s="122"/>
      <c r="G6" s="122"/>
      <c r="H6" s="122"/>
      <c r="I6" s="122"/>
      <c r="J6" s="122"/>
      <c r="K6" s="122"/>
      <c r="L6" s="6"/>
    </row>
    <row r="7" spans="2:12" s="1" customFormat="1" ht="18.75" x14ac:dyDescent="0.25">
      <c r="C7" s="123" t="s">
        <v>13</v>
      </c>
      <c r="D7" s="123"/>
      <c r="E7" s="123"/>
      <c r="F7" s="123"/>
      <c r="G7" s="123"/>
      <c r="H7" s="123"/>
      <c r="I7" s="123"/>
      <c r="J7" s="123"/>
      <c r="K7" s="123"/>
      <c r="L7" s="6"/>
    </row>
    <row r="8" spans="2:12" s="1" customFormat="1" ht="18.75" x14ac:dyDescent="0.25">
      <c r="B8" s="5"/>
      <c r="C8" s="124" t="s">
        <v>53</v>
      </c>
      <c r="D8" s="124"/>
      <c r="E8" s="124"/>
      <c r="F8" s="124"/>
      <c r="G8" s="124"/>
      <c r="H8" s="124"/>
      <c r="I8" s="124"/>
      <c r="J8" s="124"/>
      <c r="K8" s="124"/>
      <c r="L8" s="6"/>
    </row>
    <row r="9" spans="2:12" s="1" customFormat="1" ht="5.0999999999999996" customHeight="1" x14ac:dyDescent="0.25">
      <c r="B9" s="125"/>
      <c r="C9" s="125"/>
      <c r="D9" s="125"/>
      <c r="E9" s="126"/>
      <c r="F9" s="126"/>
      <c r="G9" s="126"/>
      <c r="H9" s="126"/>
      <c r="I9" s="5"/>
      <c r="J9" s="5"/>
      <c r="K9" s="5"/>
      <c r="L9" s="5"/>
    </row>
    <row r="10" spans="2:12" s="1" customFormat="1" ht="18.75" customHeight="1" x14ac:dyDescent="0.3">
      <c r="B10" s="5"/>
      <c r="C10" s="121" t="s">
        <v>15</v>
      </c>
      <c r="D10" s="121"/>
      <c r="E10" s="121"/>
      <c r="F10" s="121"/>
      <c r="G10" s="121"/>
      <c r="H10" s="121"/>
      <c r="I10" s="121"/>
      <c r="J10" s="121"/>
      <c r="K10" s="121"/>
      <c r="L10" s="7"/>
    </row>
    <row r="11" spans="2:12" s="1" customFormat="1" x14ac:dyDescent="0.25"/>
    <row r="12" spans="2:12" s="1" customFormat="1" x14ac:dyDescent="0.25">
      <c r="C12" s="127" t="s">
        <v>0</v>
      </c>
      <c r="D12" s="127"/>
      <c r="E12" s="127"/>
      <c r="F12" s="127"/>
      <c r="G12" s="127"/>
      <c r="H12" s="127"/>
      <c r="I12" s="127"/>
      <c r="J12" s="127"/>
      <c r="K12" s="4"/>
      <c r="L12" s="4"/>
    </row>
    <row r="13" spans="2:12" s="3" customFormat="1" x14ac:dyDescent="0.25">
      <c r="C13" s="114" t="s">
        <v>10</v>
      </c>
      <c r="D13" s="114"/>
      <c r="E13" s="114"/>
      <c r="F13" s="114"/>
      <c r="G13" s="114"/>
      <c r="H13" s="114"/>
      <c r="I13" s="114"/>
      <c r="J13" s="114"/>
      <c r="K13" s="17"/>
      <c r="L13" s="17"/>
    </row>
    <row r="14" spans="2:12" s="3" customFormat="1" x14ac:dyDescent="0.25">
      <c r="C14" s="106" t="s">
        <v>16</v>
      </c>
      <c r="D14" s="106"/>
      <c r="E14" s="106"/>
      <c r="F14" s="106"/>
      <c r="G14" s="106"/>
      <c r="H14" s="106"/>
      <c r="I14" s="106"/>
      <c r="J14" s="106"/>
      <c r="K14" s="115">
        <v>1429657</v>
      </c>
      <c r="L14" s="115"/>
    </row>
    <row r="15" spans="2:12" s="3" customFormat="1" x14ac:dyDescent="0.25">
      <c r="C15" s="106" t="s">
        <v>37</v>
      </c>
      <c r="D15" s="106"/>
      <c r="E15" s="106"/>
      <c r="F15" s="106"/>
      <c r="G15" s="106"/>
      <c r="H15" s="106"/>
      <c r="I15" s="106"/>
      <c r="J15" s="106"/>
      <c r="K15" s="115">
        <v>0</v>
      </c>
      <c r="L15" s="115"/>
    </row>
    <row r="16" spans="2:12" s="3" customFormat="1" x14ac:dyDescent="0.25">
      <c r="C16" s="106" t="s">
        <v>46</v>
      </c>
      <c r="D16" s="106"/>
      <c r="E16" s="106"/>
      <c r="F16" s="106"/>
      <c r="G16" s="106"/>
      <c r="H16" s="106"/>
      <c r="I16" s="106"/>
      <c r="J16" s="106"/>
      <c r="K16" s="115">
        <v>481304.81</v>
      </c>
      <c r="L16" s="115"/>
    </row>
    <row r="17" spans="2:14" s="10" customFormat="1" ht="18" x14ac:dyDescent="0.4">
      <c r="C17" s="119" t="s">
        <v>38</v>
      </c>
      <c r="D17" s="119"/>
      <c r="E17" s="119"/>
      <c r="F17" s="119"/>
      <c r="G17" s="119"/>
      <c r="H17" s="119"/>
      <c r="I17" s="119"/>
      <c r="J17" s="119"/>
      <c r="K17" s="120">
        <v>111511.19</v>
      </c>
      <c r="L17" s="120"/>
    </row>
    <row r="18" spans="2:14" s="3" customFormat="1" x14ac:dyDescent="0.25">
      <c r="C18" s="110" t="s">
        <v>1</v>
      </c>
      <c r="D18" s="110"/>
      <c r="E18" s="110"/>
      <c r="F18" s="110"/>
      <c r="G18" s="110"/>
      <c r="H18" s="110"/>
      <c r="I18" s="110"/>
      <c r="J18" s="110"/>
      <c r="K18" s="116">
        <f>SUM(K14:L17)</f>
        <v>2022473</v>
      </c>
      <c r="L18" s="116"/>
    </row>
    <row r="19" spans="2:14" s="3" customFormat="1" x14ac:dyDescent="0.25">
      <c r="B19" s="11"/>
      <c r="J19" s="12"/>
      <c r="K19" s="12"/>
      <c r="L19" s="12"/>
      <c r="N19" s="13"/>
    </row>
    <row r="20" spans="2:14" s="3" customFormat="1" x14ac:dyDescent="0.25">
      <c r="C20" s="104" t="s">
        <v>2</v>
      </c>
      <c r="D20" s="104"/>
      <c r="E20" s="104"/>
      <c r="F20" s="104"/>
      <c r="G20" s="104"/>
      <c r="H20" s="104"/>
      <c r="I20" s="104"/>
      <c r="J20" s="104"/>
      <c r="K20" s="17"/>
      <c r="L20" s="17"/>
    </row>
    <row r="21" spans="2:14" s="3" customFormat="1" x14ac:dyDescent="0.25">
      <c r="C21" s="114" t="s">
        <v>9</v>
      </c>
      <c r="D21" s="114"/>
      <c r="E21" s="114"/>
      <c r="F21" s="114"/>
      <c r="G21" s="114"/>
      <c r="H21" s="114"/>
      <c r="I21" s="114"/>
      <c r="J21" s="114"/>
      <c r="K21" s="17"/>
      <c r="L21" s="17"/>
    </row>
    <row r="22" spans="2:14" s="3" customFormat="1" x14ac:dyDescent="0.25">
      <c r="B22" s="9"/>
      <c r="C22" s="117" t="s">
        <v>24</v>
      </c>
      <c r="D22" s="117"/>
      <c r="E22" s="117"/>
      <c r="F22" s="117"/>
      <c r="G22" s="117"/>
      <c r="H22" s="117"/>
      <c r="I22" s="117"/>
      <c r="J22" s="117"/>
      <c r="K22" s="115">
        <v>74344.160000000003</v>
      </c>
      <c r="L22" s="115"/>
    </row>
    <row r="23" spans="2:14" s="3" customFormat="1" x14ac:dyDescent="0.25">
      <c r="B23" s="9"/>
      <c r="C23" s="118" t="s">
        <v>41</v>
      </c>
      <c r="D23" s="118"/>
      <c r="E23" s="118"/>
      <c r="F23" s="118"/>
      <c r="G23" s="118"/>
      <c r="H23" s="118"/>
      <c r="I23" s="118"/>
      <c r="J23" s="118"/>
      <c r="K23" s="115">
        <v>8986.5</v>
      </c>
      <c r="L23" s="115"/>
    </row>
    <row r="24" spans="2:14" s="3" customFormat="1" x14ac:dyDescent="0.25">
      <c r="B24" s="9"/>
      <c r="C24" s="117" t="s">
        <v>3</v>
      </c>
      <c r="D24" s="117"/>
      <c r="E24" s="117"/>
      <c r="F24" s="117"/>
      <c r="G24" s="117"/>
      <c r="H24" s="117"/>
      <c r="I24" s="117"/>
      <c r="J24" s="117"/>
      <c r="K24" s="115">
        <v>1715.28</v>
      </c>
      <c r="L24" s="115"/>
    </row>
    <row r="25" spans="2:14" s="3" customFormat="1" x14ac:dyDescent="0.25">
      <c r="B25" s="9"/>
      <c r="C25" s="117" t="s">
        <v>11</v>
      </c>
      <c r="D25" s="117"/>
      <c r="E25" s="117"/>
      <c r="F25" s="117"/>
      <c r="G25" s="117"/>
      <c r="H25" s="117"/>
      <c r="I25" s="117"/>
      <c r="J25" s="117"/>
      <c r="K25" s="115">
        <v>60985.13</v>
      </c>
      <c r="L25" s="115"/>
    </row>
    <row r="26" spans="2:14" s="3" customFormat="1" x14ac:dyDescent="0.25">
      <c r="B26" s="9"/>
      <c r="C26" s="117" t="s">
        <v>18</v>
      </c>
      <c r="D26" s="117"/>
      <c r="E26" s="117"/>
      <c r="F26" s="117"/>
      <c r="G26" s="117"/>
      <c r="H26" s="117"/>
      <c r="I26" s="117"/>
      <c r="J26" s="117"/>
      <c r="K26" s="115">
        <v>33831.050000000003</v>
      </c>
      <c r="L26" s="115"/>
    </row>
    <row r="27" spans="2:14" s="3" customFormat="1" x14ac:dyDescent="0.25">
      <c r="B27" s="15"/>
      <c r="C27" s="117" t="s">
        <v>21</v>
      </c>
      <c r="D27" s="117"/>
      <c r="E27" s="117"/>
      <c r="F27" s="117"/>
      <c r="G27" s="117"/>
      <c r="H27" s="117"/>
      <c r="I27" s="117"/>
      <c r="J27" s="117"/>
      <c r="K27" s="115">
        <v>176372.96</v>
      </c>
      <c r="L27" s="115"/>
    </row>
    <row r="28" spans="2:14" s="3" customFormat="1" x14ac:dyDescent="0.25">
      <c r="B28" s="9"/>
      <c r="C28" s="117" t="s">
        <v>19</v>
      </c>
      <c r="D28" s="117"/>
      <c r="E28" s="117"/>
      <c r="F28" s="117"/>
      <c r="G28" s="117"/>
      <c r="H28" s="117"/>
      <c r="I28" s="117"/>
      <c r="J28" s="117"/>
      <c r="K28" s="115">
        <v>79536.33</v>
      </c>
      <c r="L28" s="115"/>
    </row>
    <row r="29" spans="2:14" s="3" customFormat="1" x14ac:dyDescent="0.25">
      <c r="B29" s="9"/>
      <c r="C29" s="117" t="s">
        <v>22</v>
      </c>
      <c r="D29" s="117"/>
      <c r="E29" s="117"/>
      <c r="F29" s="117"/>
      <c r="G29" s="117"/>
      <c r="H29" s="117"/>
      <c r="I29" s="117"/>
      <c r="J29" s="117"/>
      <c r="K29" s="115">
        <v>17022.669999999998</v>
      </c>
      <c r="L29" s="115"/>
    </row>
    <row r="30" spans="2:14" s="3" customFormat="1" x14ac:dyDescent="0.25">
      <c r="B30" s="9"/>
      <c r="C30" s="117" t="s">
        <v>23</v>
      </c>
      <c r="D30" s="117"/>
      <c r="E30" s="117"/>
      <c r="F30" s="117"/>
      <c r="G30" s="117"/>
      <c r="H30" s="117"/>
      <c r="I30" s="117"/>
      <c r="J30" s="117"/>
      <c r="K30" s="115">
        <v>614700.9</v>
      </c>
      <c r="L30" s="115"/>
    </row>
    <row r="31" spans="2:14" s="3" customFormat="1" x14ac:dyDescent="0.25">
      <c r="B31" s="9"/>
      <c r="C31" s="117" t="s">
        <v>25</v>
      </c>
      <c r="D31" s="117"/>
      <c r="E31" s="117"/>
      <c r="F31" s="117"/>
      <c r="G31" s="117"/>
      <c r="H31" s="117"/>
      <c r="I31" s="117"/>
      <c r="J31" s="117"/>
      <c r="K31" s="115">
        <v>426216.93</v>
      </c>
      <c r="L31" s="115"/>
    </row>
    <row r="32" spans="2:14" s="10" customFormat="1" x14ac:dyDescent="0.25">
      <c r="B32" s="15"/>
      <c r="C32" s="117" t="s">
        <v>26</v>
      </c>
      <c r="D32" s="117"/>
      <c r="E32" s="117"/>
      <c r="F32" s="117"/>
      <c r="G32" s="117"/>
      <c r="H32" s="117"/>
      <c r="I32" s="117"/>
      <c r="J32" s="117"/>
      <c r="K32" s="115">
        <v>154227.25</v>
      </c>
      <c r="L32" s="115"/>
    </row>
    <row r="33" spans="2:16" s="3" customFormat="1" x14ac:dyDescent="0.25">
      <c r="B33" s="9"/>
      <c r="C33" s="117" t="s">
        <v>27</v>
      </c>
      <c r="D33" s="117"/>
      <c r="E33" s="117"/>
      <c r="F33" s="117"/>
      <c r="G33" s="117"/>
      <c r="H33" s="117"/>
      <c r="I33" s="117"/>
      <c r="J33" s="117"/>
      <c r="K33" s="115">
        <v>133328</v>
      </c>
      <c r="L33" s="115"/>
    </row>
    <row r="34" spans="2:16" s="3" customFormat="1" ht="18" x14ac:dyDescent="0.4">
      <c r="B34" s="9"/>
      <c r="C34" s="117" t="s">
        <v>20</v>
      </c>
      <c r="D34" s="117"/>
      <c r="E34" s="117"/>
      <c r="F34" s="117"/>
      <c r="G34" s="117"/>
      <c r="H34" s="117"/>
      <c r="I34" s="117"/>
      <c r="J34" s="117"/>
      <c r="K34" s="107">
        <v>109749.06</v>
      </c>
      <c r="L34" s="107"/>
    </row>
    <row r="35" spans="2:16" s="18" customFormat="1" x14ac:dyDescent="0.25">
      <c r="B35" s="17"/>
      <c r="C35" s="110" t="s">
        <v>4</v>
      </c>
      <c r="D35" s="110"/>
      <c r="E35" s="110"/>
      <c r="F35" s="110"/>
      <c r="G35" s="110"/>
      <c r="H35" s="110"/>
      <c r="I35" s="110"/>
      <c r="J35" s="110"/>
      <c r="K35" s="112">
        <f>SUM(K22:L34)</f>
        <v>1891016.22</v>
      </c>
      <c r="L35" s="112"/>
    </row>
    <row r="36" spans="2:16" s="3" customFormat="1" x14ac:dyDescent="0.25">
      <c r="K36" s="116"/>
      <c r="L36" s="116"/>
    </row>
    <row r="37" spans="2:16" s="3" customFormat="1" x14ac:dyDescent="0.25">
      <c r="B37" s="68"/>
      <c r="C37" s="104" t="s">
        <v>5</v>
      </c>
      <c r="D37" s="104"/>
      <c r="E37" s="104"/>
      <c r="F37" s="104"/>
      <c r="G37" s="104"/>
      <c r="H37" s="104"/>
      <c r="I37" s="104"/>
      <c r="J37" s="104"/>
      <c r="K37" s="17"/>
      <c r="L37" s="17"/>
      <c r="M37" s="17"/>
    </row>
    <row r="38" spans="2:16" s="3" customFormat="1" x14ac:dyDescent="0.25">
      <c r="B38" s="9"/>
      <c r="C38" s="106" t="s">
        <v>8</v>
      </c>
      <c r="D38" s="106"/>
      <c r="E38" s="106"/>
      <c r="F38" s="106"/>
      <c r="G38" s="106"/>
      <c r="H38" s="106"/>
      <c r="I38" s="106"/>
      <c r="J38" s="106"/>
      <c r="K38" s="115">
        <f>'FLUXO CAIXA JUN'!K41:L41</f>
        <v>12156836.450000003</v>
      </c>
      <c r="L38" s="115"/>
      <c r="N38" s="14"/>
    </row>
    <row r="39" spans="2:16" s="3" customFormat="1" x14ac:dyDescent="0.25">
      <c r="B39" s="65"/>
      <c r="C39" s="106" t="s">
        <v>6</v>
      </c>
      <c r="D39" s="106"/>
      <c r="E39" s="106"/>
      <c r="F39" s="106"/>
      <c r="G39" s="106"/>
      <c r="H39" s="106"/>
      <c r="I39" s="106"/>
      <c r="J39" s="106"/>
      <c r="K39" s="115">
        <f>K18</f>
        <v>2022473</v>
      </c>
      <c r="L39" s="115"/>
      <c r="N39" s="14"/>
    </row>
    <row r="40" spans="2:16" s="3" customFormat="1" ht="16.5" thickBot="1" x14ac:dyDescent="0.3">
      <c r="C40" s="106" t="s">
        <v>7</v>
      </c>
      <c r="D40" s="106"/>
      <c r="E40" s="106"/>
      <c r="F40" s="106"/>
      <c r="G40" s="106"/>
      <c r="H40" s="106"/>
      <c r="I40" s="106"/>
      <c r="J40" s="106"/>
      <c r="K40" s="113">
        <f>K35</f>
        <v>1891016.22</v>
      </c>
      <c r="L40" s="113"/>
    </row>
    <row r="41" spans="2:16" s="18" customFormat="1" ht="16.5" thickTop="1" x14ac:dyDescent="0.25">
      <c r="C41" s="114" t="s">
        <v>32</v>
      </c>
      <c r="D41" s="114"/>
      <c r="E41" s="114"/>
      <c r="F41" s="114"/>
      <c r="G41" s="114"/>
      <c r="H41" s="114"/>
      <c r="I41" s="114"/>
      <c r="J41" s="114"/>
      <c r="K41" s="112">
        <f>SUM(K38:L39)-K40</f>
        <v>12288293.230000002</v>
      </c>
      <c r="L41" s="112"/>
    </row>
    <row r="42" spans="2:16" s="3" customFormat="1" x14ac:dyDescent="0.25">
      <c r="C42" s="65"/>
      <c r="D42" s="65"/>
      <c r="E42" s="65"/>
      <c r="F42" s="65"/>
      <c r="G42" s="65"/>
      <c r="H42" s="65"/>
      <c r="I42" s="65"/>
      <c r="J42" s="65"/>
      <c r="K42" s="66"/>
      <c r="L42" s="66"/>
    </row>
    <row r="43" spans="2:16" s="3" customFormat="1" x14ac:dyDescent="0.25">
      <c r="B43" s="68"/>
      <c r="C43" s="104" t="s">
        <v>28</v>
      </c>
      <c r="D43" s="104"/>
      <c r="E43" s="104"/>
      <c r="F43" s="104"/>
      <c r="G43" s="104"/>
      <c r="H43" s="104"/>
      <c r="I43" s="104"/>
      <c r="J43" s="104"/>
      <c r="K43" s="17"/>
      <c r="L43" s="17"/>
      <c r="M43" s="17"/>
    </row>
    <row r="44" spans="2:16" s="3" customFormat="1" x14ac:dyDescent="0.25">
      <c r="B44" s="9"/>
      <c r="C44" s="106" t="s">
        <v>31</v>
      </c>
      <c r="D44" s="106"/>
      <c r="E44" s="106"/>
      <c r="F44" s="106"/>
      <c r="G44" s="106"/>
      <c r="H44" s="106"/>
      <c r="I44" s="106"/>
      <c r="J44" s="106"/>
      <c r="K44" s="115">
        <v>20505.09</v>
      </c>
      <c r="L44" s="115"/>
      <c r="N44" s="13"/>
    </row>
    <row r="45" spans="2:16" s="3" customFormat="1" x14ac:dyDescent="0.25">
      <c r="B45" s="9"/>
      <c r="C45" s="106" t="s">
        <v>30</v>
      </c>
      <c r="D45" s="106"/>
      <c r="E45" s="106"/>
      <c r="F45" s="106"/>
      <c r="G45" s="106"/>
      <c r="H45" s="106"/>
      <c r="I45" s="106"/>
      <c r="J45" s="106"/>
      <c r="K45" s="115">
        <v>74234.100000000006</v>
      </c>
      <c r="L45" s="115"/>
      <c r="N45" s="13"/>
    </row>
    <row r="46" spans="2:16" s="3" customFormat="1" ht="16.5" thickBot="1" x14ac:dyDescent="0.3">
      <c r="B46" s="9"/>
      <c r="C46" s="106" t="s">
        <v>29</v>
      </c>
      <c r="D46" s="106"/>
      <c r="E46" s="106"/>
      <c r="F46" s="106"/>
      <c r="G46" s="106"/>
      <c r="H46" s="106"/>
      <c r="I46" s="106"/>
      <c r="J46" s="106"/>
      <c r="K46" s="113">
        <v>12193554.039999999</v>
      </c>
      <c r="L46" s="113"/>
      <c r="N46" s="13"/>
    </row>
    <row r="47" spans="2:16" s="18" customFormat="1" ht="16.5" thickTop="1" x14ac:dyDescent="0.25">
      <c r="C47" s="114" t="s">
        <v>33</v>
      </c>
      <c r="D47" s="114"/>
      <c r="E47" s="114"/>
      <c r="F47" s="114"/>
      <c r="G47" s="114"/>
      <c r="H47" s="114"/>
      <c r="I47" s="114"/>
      <c r="J47" s="114"/>
      <c r="K47" s="112">
        <f>SUM(K44:L46)</f>
        <v>12288293.229999999</v>
      </c>
      <c r="L47" s="112"/>
      <c r="N47" s="26"/>
    </row>
    <row r="48" spans="2:16" s="3" customFormat="1" x14ac:dyDescent="0.25">
      <c r="B48" s="68"/>
      <c r="C48" s="69"/>
      <c r="D48" s="69"/>
      <c r="E48" s="69"/>
      <c r="F48" s="69"/>
      <c r="G48" s="69"/>
      <c r="H48" s="69"/>
      <c r="I48" s="69"/>
      <c r="J48" s="69"/>
      <c r="K48" s="115"/>
      <c r="L48" s="115"/>
      <c r="M48" s="17"/>
      <c r="N48" s="19"/>
      <c r="O48" s="102"/>
      <c r="P48" s="103"/>
    </row>
    <row r="49" spans="2:14" s="3" customFormat="1" x14ac:dyDescent="0.25">
      <c r="B49" s="68"/>
      <c r="C49" s="104" t="s">
        <v>34</v>
      </c>
      <c r="D49" s="104"/>
      <c r="E49" s="104"/>
      <c r="F49" s="104"/>
      <c r="G49" s="104"/>
      <c r="H49" s="104"/>
      <c r="I49" s="104"/>
      <c r="J49" s="104"/>
      <c r="M49" s="17"/>
    </row>
    <row r="50" spans="2:14" s="3" customFormat="1" x14ac:dyDescent="0.25">
      <c r="B50" s="68"/>
      <c r="C50" s="106" t="s">
        <v>35</v>
      </c>
      <c r="D50" s="106"/>
      <c r="E50" s="106"/>
      <c r="F50" s="106"/>
      <c r="G50" s="106"/>
      <c r="H50" s="106"/>
      <c r="I50" s="106"/>
      <c r="J50" s="106"/>
      <c r="K50" s="115">
        <f>K18</f>
        <v>2022473</v>
      </c>
      <c r="L50" s="115"/>
      <c r="M50" s="17"/>
    </row>
    <row r="51" spans="2:14" s="3" customFormat="1" ht="18" x14ac:dyDescent="0.4">
      <c r="B51" s="68"/>
      <c r="C51" s="106" t="s">
        <v>36</v>
      </c>
      <c r="D51" s="106"/>
      <c r="E51" s="106"/>
      <c r="F51" s="106"/>
      <c r="G51" s="106"/>
      <c r="H51" s="106"/>
      <c r="I51" s="106"/>
      <c r="J51" s="106"/>
      <c r="K51" s="107">
        <f>K35</f>
        <v>1891016.22</v>
      </c>
      <c r="L51" s="107"/>
      <c r="M51" s="17"/>
    </row>
    <row r="52" spans="2:14" s="98" customFormat="1" x14ac:dyDescent="0.25">
      <c r="B52" s="95"/>
      <c r="C52" s="108" t="s">
        <v>39</v>
      </c>
      <c r="D52" s="108"/>
      <c r="E52" s="108"/>
      <c r="F52" s="108"/>
      <c r="G52" s="108"/>
      <c r="H52" s="108"/>
      <c r="I52" s="108"/>
      <c r="J52" s="108"/>
      <c r="K52" s="109">
        <f>K50-K51</f>
        <v>131456.78000000003</v>
      </c>
      <c r="L52" s="109"/>
      <c r="M52" s="97"/>
    </row>
    <row r="53" spans="2:14" s="3" customFormat="1" x14ac:dyDescent="0.25">
      <c r="C53" s="17"/>
      <c r="D53" s="17"/>
      <c r="E53" s="17"/>
      <c r="F53" s="17"/>
      <c r="G53" s="17"/>
      <c r="H53" s="17"/>
      <c r="I53" s="17"/>
      <c r="J53" s="17"/>
      <c r="K53" s="17"/>
      <c r="L53" s="39"/>
      <c r="M53" s="17"/>
      <c r="N53" s="14"/>
    </row>
    <row r="54" spans="2:14" s="3" customFormat="1" x14ac:dyDescent="0.25">
      <c r="B54" s="68"/>
      <c r="C54" s="110"/>
      <c r="D54" s="110"/>
      <c r="E54" s="110"/>
      <c r="F54" s="110"/>
      <c r="G54" s="110"/>
      <c r="H54" s="110"/>
      <c r="I54" s="110"/>
      <c r="J54" s="110"/>
      <c r="K54" s="112"/>
      <c r="L54" s="112"/>
      <c r="M54" s="17"/>
    </row>
    <row r="55" spans="2:14" s="3" customFormat="1" ht="15.75" customHeight="1" x14ac:dyDescent="0.25">
      <c r="C55" s="111"/>
      <c r="D55" s="105"/>
      <c r="E55" s="105"/>
      <c r="F55" s="105"/>
      <c r="G55" s="105"/>
      <c r="H55" s="105"/>
      <c r="I55" s="105"/>
      <c r="J55" s="105"/>
      <c r="K55" s="105"/>
      <c r="L55" s="105"/>
      <c r="M55" s="17"/>
      <c r="N55" s="14"/>
    </row>
    <row r="56" spans="2:14" s="3" customFormat="1" x14ac:dyDescent="0.25"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7"/>
      <c r="N56" s="14"/>
    </row>
    <row r="57" spans="2:14" s="3" customFormat="1" ht="5.0999999999999996" customHeight="1" x14ac:dyDescent="0.2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4"/>
    </row>
    <row r="58" spans="2:14" s="10" customFormat="1" ht="12" customHeight="1" x14ac:dyDescent="0.25">
      <c r="B58" s="1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67"/>
      <c r="N58" s="16"/>
    </row>
    <row r="59" spans="2:14" s="10" customFormat="1" ht="12" customHeight="1" x14ac:dyDescent="0.25">
      <c r="B59" s="1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67"/>
      <c r="N59" s="16"/>
    </row>
    <row r="60" spans="2:14" s="10" customFormat="1" ht="12" customHeight="1" x14ac:dyDescent="0.25">
      <c r="B60" s="1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67"/>
      <c r="N60" s="16"/>
    </row>
    <row r="61" spans="2:14" s="10" customFormat="1" ht="12" customHeight="1" x14ac:dyDescent="0.25">
      <c r="B61" s="1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67"/>
      <c r="N61" s="16"/>
    </row>
    <row r="62" spans="2:14" s="10" customFormat="1" x14ac:dyDescent="0.25">
      <c r="B62" s="15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67"/>
      <c r="N62" s="16"/>
    </row>
  </sheetData>
  <mergeCells count="81">
    <mergeCell ref="C58:L61"/>
    <mergeCell ref="K48:L48"/>
    <mergeCell ref="O48:P48"/>
    <mergeCell ref="C49:J49"/>
    <mergeCell ref="C50:J50"/>
    <mergeCell ref="K50:L50"/>
    <mergeCell ref="C51:J51"/>
    <mergeCell ref="K51:L51"/>
    <mergeCell ref="C52:J52"/>
    <mergeCell ref="K52:L52"/>
    <mergeCell ref="C54:J54"/>
    <mergeCell ref="K54:L54"/>
    <mergeCell ref="C55:L56"/>
    <mergeCell ref="C45:J45"/>
    <mergeCell ref="K45:L45"/>
    <mergeCell ref="C46:J46"/>
    <mergeCell ref="K46:L46"/>
    <mergeCell ref="C47:J47"/>
    <mergeCell ref="K47:L47"/>
    <mergeCell ref="C44:J44"/>
    <mergeCell ref="K44:L44"/>
    <mergeCell ref="K36:L36"/>
    <mergeCell ref="C37:J37"/>
    <mergeCell ref="C38:J38"/>
    <mergeCell ref="K38:L38"/>
    <mergeCell ref="C39:J39"/>
    <mergeCell ref="K39:L39"/>
    <mergeCell ref="C40:J40"/>
    <mergeCell ref="K40:L40"/>
    <mergeCell ref="C41:J41"/>
    <mergeCell ref="K41:L41"/>
    <mergeCell ref="C43:J43"/>
    <mergeCell ref="C33:J33"/>
    <mergeCell ref="K33:L33"/>
    <mergeCell ref="C34:J34"/>
    <mergeCell ref="K34:L34"/>
    <mergeCell ref="C35:J35"/>
    <mergeCell ref="K35:L35"/>
    <mergeCell ref="C30:J30"/>
    <mergeCell ref="K30:L30"/>
    <mergeCell ref="C31:J31"/>
    <mergeCell ref="K31:L31"/>
    <mergeCell ref="C32:J32"/>
    <mergeCell ref="K32:L32"/>
    <mergeCell ref="C27:J27"/>
    <mergeCell ref="K27:L27"/>
    <mergeCell ref="C28:J28"/>
    <mergeCell ref="K28:L28"/>
    <mergeCell ref="C29:J29"/>
    <mergeCell ref="K29:L29"/>
    <mergeCell ref="C24:J24"/>
    <mergeCell ref="K24:L24"/>
    <mergeCell ref="C25:J25"/>
    <mergeCell ref="K25:L25"/>
    <mergeCell ref="C26:J26"/>
    <mergeCell ref="K26:L26"/>
    <mergeCell ref="C20:J20"/>
    <mergeCell ref="C21:J21"/>
    <mergeCell ref="C22:J22"/>
    <mergeCell ref="K22:L22"/>
    <mergeCell ref="C23:J23"/>
    <mergeCell ref="K23:L23"/>
    <mergeCell ref="C16:J16"/>
    <mergeCell ref="K16:L16"/>
    <mergeCell ref="C17:J17"/>
    <mergeCell ref="K17:L17"/>
    <mergeCell ref="C18:J18"/>
    <mergeCell ref="K18:L18"/>
    <mergeCell ref="C15:J15"/>
    <mergeCell ref="K15:L15"/>
    <mergeCell ref="C5:K5"/>
    <mergeCell ref="C6:K6"/>
    <mergeCell ref="C7:K7"/>
    <mergeCell ref="C8:K8"/>
    <mergeCell ref="B9:D9"/>
    <mergeCell ref="E9:H9"/>
    <mergeCell ref="C10:K10"/>
    <mergeCell ref="C12:J12"/>
    <mergeCell ref="C13:J13"/>
    <mergeCell ref="C14:J14"/>
    <mergeCell ref="K14:L14"/>
  </mergeCells>
  <pageMargins left="0.55118110236220474" right="0.23622047244094491" top="0.23622047244094491" bottom="0.19685039370078741" header="0.23622047244094491" footer="0.15748031496062992"/>
  <pageSetup paperSize="9" scale="6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showGridLines="0" zoomScaleNormal="100" workbookViewId="0">
      <selection activeCell="C8" sqref="C8:K8"/>
    </sheetView>
  </sheetViews>
  <sheetFormatPr defaultRowHeight="15.75" x14ac:dyDescent="0.25"/>
  <cols>
    <col min="1" max="1" width="1.7109375" style="1" customWidth="1"/>
    <col min="2" max="2" width="2.7109375" style="1" customWidth="1"/>
    <col min="3" max="3" width="9.5703125" style="1" customWidth="1"/>
    <col min="4" max="4" width="22.85546875" style="1" customWidth="1"/>
    <col min="5" max="6" width="9.140625" style="1"/>
    <col min="7" max="7" width="6.85546875" style="1" customWidth="1"/>
    <col min="8" max="8" width="12.140625" style="1" customWidth="1"/>
    <col min="9" max="9" width="19.28515625" style="1" customWidth="1"/>
    <col min="10" max="10" width="12.42578125" style="1" customWidth="1"/>
    <col min="11" max="11" width="9.140625" style="1"/>
    <col min="12" max="12" width="21.28515625" style="1" customWidth="1"/>
    <col min="13" max="13" width="2.7109375" style="1" customWidth="1"/>
    <col min="14" max="14" width="20.42578125" style="2" customWidth="1"/>
    <col min="15" max="15" width="9.140625" style="2"/>
    <col min="16" max="16" width="18.85546875" style="2" customWidth="1"/>
    <col min="17" max="16384" width="9.140625" style="2"/>
  </cols>
  <sheetData>
    <row r="1" spans="2:12" s="1" customFormat="1" x14ac:dyDescent="0.25"/>
    <row r="2" spans="2:12" s="1" customFormat="1" x14ac:dyDescent="0.25"/>
    <row r="3" spans="2:12" s="1" customFormat="1" x14ac:dyDescent="0.25"/>
    <row r="4" spans="2:12" s="1" customFormat="1" x14ac:dyDescent="0.25"/>
    <row r="5" spans="2:12" s="1" customFormat="1" ht="18.75" x14ac:dyDescent="0.3">
      <c r="C5" s="121" t="s">
        <v>14</v>
      </c>
      <c r="D5" s="121"/>
      <c r="E5" s="121"/>
      <c r="F5" s="121"/>
      <c r="G5" s="121"/>
      <c r="H5" s="121"/>
      <c r="I5" s="121"/>
      <c r="J5" s="121"/>
      <c r="K5" s="121"/>
      <c r="L5" s="8"/>
    </row>
    <row r="6" spans="2:12" s="1" customFormat="1" ht="18.75" x14ac:dyDescent="0.25">
      <c r="C6" s="122" t="s">
        <v>12</v>
      </c>
      <c r="D6" s="122"/>
      <c r="E6" s="122"/>
      <c r="F6" s="122"/>
      <c r="G6" s="122"/>
      <c r="H6" s="122"/>
      <c r="I6" s="122"/>
      <c r="J6" s="122"/>
      <c r="K6" s="122"/>
      <c r="L6" s="6"/>
    </row>
    <row r="7" spans="2:12" s="1" customFormat="1" ht="18.75" x14ac:dyDescent="0.25">
      <c r="C7" s="123" t="s">
        <v>13</v>
      </c>
      <c r="D7" s="123"/>
      <c r="E7" s="123"/>
      <c r="F7" s="123"/>
      <c r="G7" s="123"/>
      <c r="H7" s="123"/>
      <c r="I7" s="123"/>
      <c r="J7" s="123"/>
      <c r="K7" s="123"/>
      <c r="L7" s="6"/>
    </row>
    <row r="8" spans="2:12" s="1" customFormat="1" ht="18.75" x14ac:dyDescent="0.25">
      <c r="B8" s="5"/>
      <c r="C8" s="124" t="s">
        <v>54</v>
      </c>
      <c r="D8" s="124"/>
      <c r="E8" s="124"/>
      <c r="F8" s="124"/>
      <c r="G8" s="124"/>
      <c r="H8" s="124"/>
      <c r="I8" s="124"/>
      <c r="J8" s="124"/>
      <c r="K8" s="124"/>
      <c r="L8" s="6"/>
    </row>
    <row r="9" spans="2:12" s="1" customFormat="1" ht="5.0999999999999996" customHeight="1" x14ac:dyDescent="0.25">
      <c r="B9" s="125"/>
      <c r="C9" s="125"/>
      <c r="D9" s="125"/>
      <c r="E9" s="126"/>
      <c r="F9" s="126"/>
      <c r="G9" s="126"/>
      <c r="H9" s="126"/>
      <c r="I9" s="5"/>
      <c r="J9" s="5"/>
      <c r="K9" s="5"/>
      <c r="L9" s="5"/>
    </row>
    <row r="10" spans="2:12" s="1" customFormat="1" ht="18.75" customHeight="1" x14ac:dyDescent="0.3">
      <c r="B10" s="5"/>
      <c r="C10" s="121" t="s">
        <v>15</v>
      </c>
      <c r="D10" s="121"/>
      <c r="E10" s="121"/>
      <c r="F10" s="121"/>
      <c r="G10" s="121"/>
      <c r="H10" s="121"/>
      <c r="I10" s="121"/>
      <c r="J10" s="121"/>
      <c r="K10" s="121"/>
      <c r="L10" s="7"/>
    </row>
    <row r="11" spans="2:12" s="1" customFormat="1" x14ac:dyDescent="0.25"/>
    <row r="12" spans="2:12" s="1" customFormat="1" x14ac:dyDescent="0.25">
      <c r="C12" s="127" t="s">
        <v>0</v>
      </c>
      <c r="D12" s="127"/>
      <c r="E12" s="127"/>
      <c r="F12" s="127"/>
      <c r="G12" s="127"/>
      <c r="H12" s="127"/>
      <c r="I12" s="127"/>
      <c r="J12" s="127"/>
      <c r="K12" s="4"/>
      <c r="L12" s="4"/>
    </row>
    <row r="13" spans="2:12" s="3" customFormat="1" x14ac:dyDescent="0.25">
      <c r="C13" s="114" t="s">
        <v>10</v>
      </c>
      <c r="D13" s="114"/>
      <c r="E13" s="114"/>
      <c r="F13" s="114"/>
      <c r="G13" s="114"/>
      <c r="H13" s="114"/>
      <c r="I13" s="114"/>
      <c r="J13" s="114"/>
      <c r="K13" s="17"/>
      <c r="L13" s="17"/>
    </row>
    <row r="14" spans="2:12" s="3" customFormat="1" x14ac:dyDescent="0.25">
      <c r="C14" s="106" t="s">
        <v>16</v>
      </c>
      <c r="D14" s="106"/>
      <c r="E14" s="106"/>
      <c r="F14" s="106"/>
      <c r="G14" s="106"/>
      <c r="H14" s="106"/>
      <c r="I14" s="106"/>
      <c r="J14" s="106"/>
      <c r="K14" s="115">
        <v>1429657</v>
      </c>
      <c r="L14" s="115"/>
    </row>
    <row r="15" spans="2:12" s="3" customFormat="1" x14ac:dyDescent="0.25">
      <c r="C15" s="106" t="s">
        <v>37</v>
      </c>
      <c r="D15" s="106"/>
      <c r="E15" s="106"/>
      <c r="F15" s="106"/>
      <c r="G15" s="106"/>
      <c r="H15" s="106"/>
      <c r="I15" s="106"/>
      <c r="J15" s="106"/>
      <c r="K15" s="115">
        <v>0</v>
      </c>
      <c r="L15" s="115"/>
    </row>
    <row r="16" spans="2:12" s="3" customFormat="1" x14ac:dyDescent="0.25">
      <c r="C16" s="106" t="s">
        <v>46</v>
      </c>
      <c r="D16" s="106"/>
      <c r="E16" s="106"/>
      <c r="F16" s="106"/>
      <c r="G16" s="106"/>
      <c r="H16" s="106"/>
      <c r="I16" s="106"/>
      <c r="J16" s="106"/>
      <c r="K16" s="115">
        <v>79876.11</v>
      </c>
      <c r="L16" s="115"/>
    </row>
    <row r="17" spans="2:14" s="10" customFormat="1" ht="18" x14ac:dyDescent="0.4">
      <c r="C17" s="119" t="s">
        <v>38</v>
      </c>
      <c r="D17" s="119"/>
      <c r="E17" s="119"/>
      <c r="F17" s="119"/>
      <c r="G17" s="119"/>
      <c r="H17" s="119"/>
      <c r="I17" s="119"/>
      <c r="J17" s="119"/>
      <c r="K17" s="120">
        <v>128676.37</v>
      </c>
      <c r="L17" s="120"/>
    </row>
    <row r="18" spans="2:14" s="3" customFormat="1" x14ac:dyDescent="0.25">
      <c r="C18" s="110" t="s">
        <v>1</v>
      </c>
      <c r="D18" s="110"/>
      <c r="E18" s="110"/>
      <c r="F18" s="110"/>
      <c r="G18" s="110"/>
      <c r="H18" s="110"/>
      <c r="I18" s="110"/>
      <c r="J18" s="110"/>
      <c r="K18" s="116">
        <f>SUM(K14:L17)</f>
        <v>1638209.48</v>
      </c>
      <c r="L18" s="116"/>
    </row>
    <row r="19" spans="2:14" s="3" customFormat="1" x14ac:dyDescent="0.25">
      <c r="B19" s="11"/>
      <c r="J19" s="12"/>
      <c r="K19" s="12"/>
      <c r="L19" s="12"/>
      <c r="N19" s="13"/>
    </row>
    <row r="20" spans="2:14" s="3" customFormat="1" x14ac:dyDescent="0.25">
      <c r="C20" s="104" t="s">
        <v>2</v>
      </c>
      <c r="D20" s="104"/>
      <c r="E20" s="104"/>
      <c r="F20" s="104"/>
      <c r="G20" s="104"/>
      <c r="H20" s="104"/>
      <c r="I20" s="104"/>
      <c r="J20" s="104"/>
      <c r="K20" s="17"/>
      <c r="L20" s="17"/>
    </row>
    <row r="21" spans="2:14" s="3" customFormat="1" x14ac:dyDescent="0.25">
      <c r="C21" s="114" t="s">
        <v>9</v>
      </c>
      <c r="D21" s="114"/>
      <c r="E21" s="114"/>
      <c r="F21" s="114"/>
      <c r="G21" s="114"/>
      <c r="H21" s="114"/>
      <c r="I21" s="114"/>
      <c r="J21" s="114"/>
      <c r="K21" s="17"/>
      <c r="L21" s="17"/>
    </row>
    <row r="22" spans="2:14" s="3" customFormat="1" x14ac:dyDescent="0.25">
      <c r="B22" s="9"/>
      <c r="C22" s="117" t="s">
        <v>24</v>
      </c>
      <c r="D22" s="117"/>
      <c r="E22" s="117"/>
      <c r="F22" s="117"/>
      <c r="G22" s="117"/>
      <c r="H22" s="117"/>
      <c r="I22" s="117"/>
      <c r="J22" s="117"/>
      <c r="K22" s="115">
        <v>120801.38</v>
      </c>
      <c r="L22" s="115"/>
    </row>
    <row r="23" spans="2:14" s="3" customFormat="1" x14ac:dyDescent="0.25">
      <c r="B23" s="9"/>
      <c r="C23" s="118" t="s">
        <v>41</v>
      </c>
      <c r="D23" s="118"/>
      <c r="E23" s="118"/>
      <c r="F23" s="118"/>
      <c r="G23" s="118"/>
      <c r="H23" s="118"/>
      <c r="I23" s="118"/>
      <c r="J23" s="118"/>
      <c r="K23" s="115">
        <v>7219.5</v>
      </c>
      <c r="L23" s="115"/>
    </row>
    <row r="24" spans="2:14" s="3" customFormat="1" x14ac:dyDescent="0.25">
      <c r="B24" s="9"/>
      <c r="C24" s="117" t="s">
        <v>3</v>
      </c>
      <c r="D24" s="117"/>
      <c r="E24" s="117"/>
      <c r="F24" s="117"/>
      <c r="G24" s="117"/>
      <c r="H24" s="117"/>
      <c r="I24" s="117"/>
      <c r="J24" s="117"/>
      <c r="K24" s="115">
        <v>2574.63</v>
      </c>
      <c r="L24" s="115"/>
    </row>
    <row r="25" spans="2:14" s="3" customFormat="1" x14ac:dyDescent="0.25">
      <c r="B25" s="9"/>
      <c r="C25" s="117" t="s">
        <v>11</v>
      </c>
      <c r="D25" s="117"/>
      <c r="E25" s="117"/>
      <c r="F25" s="117"/>
      <c r="G25" s="117"/>
      <c r="H25" s="117"/>
      <c r="I25" s="117"/>
      <c r="J25" s="117"/>
      <c r="K25" s="115">
        <v>72401.95</v>
      </c>
      <c r="L25" s="115"/>
    </row>
    <row r="26" spans="2:14" s="3" customFormat="1" x14ac:dyDescent="0.25">
      <c r="B26" s="9"/>
      <c r="C26" s="117" t="s">
        <v>18</v>
      </c>
      <c r="D26" s="117"/>
      <c r="E26" s="117"/>
      <c r="F26" s="117"/>
      <c r="G26" s="117"/>
      <c r="H26" s="117"/>
      <c r="I26" s="117"/>
      <c r="J26" s="117"/>
      <c r="K26" s="115">
        <v>49966.63</v>
      </c>
      <c r="L26" s="115"/>
    </row>
    <row r="27" spans="2:14" s="3" customFormat="1" x14ac:dyDescent="0.25">
      <c r="B27" s="15"/>
      <c r="C27" s="117" t="s">
        <v>21</v>
      </c>
      <c r="D27" s="117"/>
      <c r="E27" s="117"/>
      <c r="F27" s="117"/>
      <c r="G27" s="117"/>
      <c r="H27" s="117"/>
      <c r="I27" s="117"/>
      <c r="J27" s="117"/>
      <c r="K27" s="115">
        <v>146727.28</v>
      </c>
      <c r="L27" s="115"/>
    </row>
    <row r="28" spans="2:14" s="3" customFormat="1" x14ac:dyDescent="0.25">
      <c r="B28" s="9"/>
      <c r="C28" s="117" t="s">
        <v>19</v>
      </c>
      <c r="D28" s="117"/>
      <c r="E28" s="117"/>
      <c r="F28" s="117"/>
      <c r="G28" s="117"/>
      <c r="H28" s="117"/>
      <c r="I28" s="117"/>
      <c r="J28" s="117"/>
      <c r="K28" s="115">
        <v>66466.33</v>
      </c>
      <c r="L28" s="115"/>
    </row>
    <row r="29" spans="2:14" s="3" customFormat="1" x14ac:dyDescent="0.25">
      <c r="B29" s="9"/>
      <c r="C29" s="117" t="s">
        <v>22</v>
      </c>
      <c r="D29" s="117"/>
      <c r="E29" s="117"/>
      <c r="F29" s="117"/>
      <c r="G29" s="117"/>
      <c r="H29" s="117"/>
      <c r="I29" s="117"/>
      <c r="J29" s="117"/>
      <c r="K29" s="115">
        <v>8881.17</v>
      </c>
      <c r="L29" s="115"/>
    </row>
    <row r="30" spans="2:14" s="3" customFormat="1" x14ac:dyDescent="0.25">
      <c r="B30" s="9"/>
      <c r="C30" s="117" t="s">
        <v>23</v>
      </c>
      <c r="D30" s="117"/>
      <c r="E30" s="117"/>
      <c r="F30" s="117"/>
      <c r="G30" s="117"/>
      <c r="H30" s="117"/>
      <c r="I30" s="117"/>
      <c r="J30" s="117"/>
      <c r="K30" s="115">
        <v>436918.32</v>
      </c>
      <c r="L30" s="115"/>
    </row>
    <row r="31" spans="2:14" s="3" customFormat="1" x14ac:dyDescent="0.25">
      <c r="B31" s="9"/>
      <c r="C31" s="117" t="s">
        <v>25</v>
      </c>
      <c r="D31" s="117"/>
      <c r="E31" s="117"/>
      <c r="F31" s="117"/>
      <c r="G31" s="117"/>
      <c r="H31" s="117"/>
      <c r="I31" s="117"/>
      <c r="J31" s="117"/>
      <c r="K31" s="115">
        <v>981125.69</v>
      </c>
      <c r="L31" s="115"/>
    </row>
    <row r="32" spans="2:14" s="10" customFormat="1" x14ac:dyDescent="0.25">
      <c r="B32" s="15"/>
      <c r="C32" s="117" t="s">
        <v>26</v>
      </c>
      <c r="D32" s="117"/>
      <c r="E32" s="117"/>
      <c r="F32" s="117"/>
      <c r="G32" s="117"/>
      <c r="H32" s="117"/>
      <c r="I32" s="117"/>
      <c r="J32" s="117"/>
      <c r="K32" s="115">
        <v>132448.12</v>
      </c>
      <c r="L32" s="115"/>
    </row>
    <row r="33" spans="2:16" s="3" customFormat="1" x14ac:dyDescent="0.25">
      <c r="B33" s="9"/>
      <c r="C33" s="117" t="s">
        <v>27</v>
      </c>
      <c r="D33" s="117"/>
      <c r="E33" s="117"/>
      <c r="F33" s="117"/>
      <c r="G33" s="117"/>
      <c r="H33" s="117"/>
      <c r="I33" s="117"/>
      <c r="J33" s="117"/>
      <c r="K33" s="115">
        <v>38046.11</v>
      </c>
      <c r="L33" s="115"/>
    </row>
    <row r="34" spans="2:16" s="3" customFormat="1" ht="18" x14ac:dyDescent="0.4">
      <c r="B34" s="9"/>
      <c r="C34" s="117" t="s">
        <v>20</v>
      </c>
      <c r="D34" s="117"/>
      <c r="E34" s="117"/>
      <c r="F34" s="117"/>
      <c r="G34" s="117"/>
      <c r="H34" s="117"/>
      <c r="I34" s="117"/>
      <c r="J34" s="117"/>
      <c r="K34" s="107">
        <v>412127.08</v>
      </c>
      <c r="L34" s="107"/>
    </row>
    <row r="35" spans="2:16" s="18" customFormat="1" x14ac:dyDescent="0.25">
      <c r="B35" s="17"/>
      <c r="C35" s="110" t="s">
        <v>4</v>
      </c>
      <c r="D35" s="110"/>
      <c r="E35" s="110"/>
      <c r="F35" s="110"/>
      <c r="G35" s="110"/>
      <c r="H35" s="110"/>
      <c r="I35" s="110"/>
      <c r="J35" s="110"/>
      <c r="K35" s="112">
        <f>SUM(K22:L34)</f>
        <v>2475704.19</v>
      </c>
      <c r="L35" s="112"/>
    </row>
    <row r="36" spans="2:16" s="3" customFormat="1" x14ac:dyDescent="0.25">
      <c r="K36" s="116"/>
      <c r="L36" s="116"/>
    </row>
    <row r="37" spans="2:16" s="3" customFormat="1" x14ac:dyDescent="0.25">
      <c r="B37" s="74"/>
      <c r="C37" s="104" t="s">
        <v>5</v>
      </c>
      <c r="D37" s="104"/>
      <c r="E37" s="104"/>
      <c r="F37" s="104"/>
      <c r="G37" s="104"/>
      <c r="H37" s="104"/>
      <c r="I37" s="104"/>
      <c r="J37" s="104"/>
      <c r="K37" s="17"/>
      <c r="L37" s="17"/>
      <c r="M37" s="17"/>
    </row>
    <row r="38" spans="2:16" s="3" customFormat="1" x14ac:dyDescent="0.25">
      <c r="B38" s="9"/>
      <c r="C38" s="106" t="s">
        <v>8</v>
      </c>
      <c r="D38" s="106"/>
      <c r="E38" s="106"/>
      <c r="F38" s="106"/>
      <c r="G38" s="106"/>
      <c r="H38" s="106"/>
      <c r="I38" s="106"/>
      <c r="J38" s="106"/>
      <c r="K38" s="115">
        <f>'FLUXO CAIXA JUL'!K41:L41</f>
        <v>12288293.230000002</v>
      </c>
      <c r="L38" s="115"/>
      <c r="N38" s="14"/>
    </row>
    <row r="39" spans="2:16" s="3" customFormat="1" x14ac:dyDescent="0.25">
      <c r="B39" s="73"/>
      <c r="C39" s="106" t="s">
        <v>6</v>
      </c>
      <c r="D39" s="106"/>
      <c r="E39" s="106"/>
      <c r="F39" s="106"/>
      <c r="G39" s="106"/>
      <c r="H39" s="106"/>
      <c r="I39" s="106"/>
      <c r="J39" s="106"/>
      <c r="K39" s="115">
        <f>K18</f>
        <v>1638209.48</v>
      </c>
      <c r="L39" s="115"/>
      <c r="N39" s="14"/>
    </row>
    <row r="40" spans="2:16" s="3" customFormat="1" ht="16.5" thickBot="1" x14ac:dyDescent="0.3">
      <c r="C40" s="106" t="s">
        <v>7</v>
      </c>
      <c r="D40" s="106"/>
      <c r="E40" s="106"/>
      <c r="F40" s="106"/>
      <c r="G40" s="106"/>
      <c r="H40" s="106"/>
      <c r="I40" s="106"/>
      <c r="J40" s="106"/>
      <c r="K40" s="113">
        <f>K35</f>
        <v>2475704.19</v>
      </c>
      <c r="L40" s="113"/>
    </row>
    <row r="41" spans="2:16" s="18" customFormat="1" ht="16.5" thickTop="1" x14ac:dyDescent="0.25">
      <c r="C41" s="114" t="s">
        <v>32</v>
      </c>
      <c r="D41" s="114"/>
      <c r="E41" s="114"/>
      <c r="F41" s="114"/>
      <c r="G41" s="114"/>
      <c r="H41" s="114"/>
      <c r="I41" s="114"/>
      <c r="J41" s="114"/>
      <c r="K41" s="112">
        <f>SUM(K38:L39)-K40</f>
        <v>11450798.520000003</v>
      </c>
      <c r="L41" s="112"/>
    </row>
    <row r="42" spans="2:16" s="3" customFormat="1" x14ac:dyDescent="0.25">
      <c r="C42" s="73"/>
      <c r="D42" s="73"/>
      <c r="E42" s="73"/>
      <c r="F42" s="73"/>
      <c r="G42" s="73"/>
      <c r="H42" s="73"/>
      <c r="I42" s="73"/>
      <c r="J42" s="73"/>
      <c r="K42" s="76"/>
      <c r="L42" s="76"/>
    </row>
    <row r="43" spans="2:16" s="3" customFormat="1" x14ac:dyDescent="0.25">
      <c r="B43" s="74"/>
      <c r="C43" s="104" t="s">
        <v>28</v>
      </c>
      <c r="D43" s="104"/>
      <c r="E43" s="104"/>
      <c r="F43" s="104"/>
      <c r="G43" s="104"/>
      <c r="H43" s="104"/>
      <c r="I43" s="104"/>
      <c r="J43" s="104"/>
      <c r="K43" s="17"/>
      <c r="L43" s="17"/>
      <c r="M43" s="17"/>
    </row>
    <row r="44" spans="2:16" s="3" customFormat="1" x14ac:dyDescent="0.25">
      <c r="B44" s="9"/>
      <c r="C44" s="106" t="s">
        <v>31</v>
      </c>
      <c r="D44" s="106"/>
      <c r="E44" s="106"/>
      <c r="F44" s="106"/>
      <c r="G44" s="106"/>
      <c r="H44" s="106"/>
      <c r="I44" s="106"/>
      <c r="J44" s="106"/>
      <c r="K44" s="115">
        <v>11971.57</v>
      </c>
      <c r="L44" s="115"/>
      <c r="N44" s="13"/>
    </row>
    <row r="45" spans="2:16" s="3" customFormat="1" x14ac:dyDescent="0.25">
      <c r="B45" s="9"/>
      <c r="C45" s="106" t="s">
        <v>30</v>
      </c>
      <c r="D45" s="106"/>
      <c r="E45" s="106"/>
      <c r="F45" s="106"/>
      <c r="G45" s="106"/>
      <c r="H45" s="106"/>
      <c r="I45" s="106"/>
      <c r="J45" s="106"/>
      <c r="K45" s="115">
        <v>64598.76</v>
      </c>
      <c r="L45" s="115"/>
      <c r="N45" s="13"/>
    </row>
    <row r="46" spans="2:16" s="3" customFormat="1" ht="16.5" thickBot="1" x14ac:dyDescent="0.3">
      <c r="B46" s="9"/>
      <c r="C46" s="106" t="s">
        <v>29</v>
      </c>
      <c r="D46" s="106"/>
      <c r="E46" s="106"/>
      <c r="F46" s="106"/>
      <c r="G46" s="106"/>
      <c r="H46" s="106"/>
      <c r="I46" s="106"/>
      <c r="J46" s="106"/>
      <c r="K46" s="113">
        <v>11374228.189999999</v>
      </c>
      <c r="L46" s="113"/>
      <c r="N46" s="13"/>
    </row>
    <row r="47" spans="2:16" s="18" customFormat="1" ht="16.5" thickTop="1" x14ac:dyDescent="0.25">
      <c r="C47" s="114" t="s">
        <v>33</v>
      </c>
      <c r="D47" s="114"/>
      <c r="E47" s="114"/>
      <c r="F47" s="114"/>
      <c r="G47" s="114"/>
      <c r="H47" s="114"/>
      <c r="I47" s="114"/>
      <c r="J47" s="114"/>
      <c r="K47" s="112">
        <f>SUM(K44:L46)</f>
        <v>11450798.52</v>
      </c>
      <c r="L47" s="112"/>
      <c r="N47" s="26"/>
    </row>
    <row r="48" spans="2:16" s="3" customFormat="1" x14ac:dyDescent="0.25">
      <c r="B48" s="74"/>
      <c r="C48" s="71"/>
      <c r="D48" s="71"/>
      <c r="E48" s="71"/>
      <c r="F48" s="71"/>
      <c r="G48" s="71"/>
      <c r="H48" s="71"/>
      <c r="I48" s="71"/>
      <c r="J48" s="71"/>
      <c r="K48" s="115"/>
      <c r="L48" s="115"/>
      <c r="M48" s="17"/>
      <c r="N48" s="19"/>
      <c r="O48" s="102"/>
      <c r="P48" s="103"/>
    </row>
    <row r="49" spans="2:14" s="3" customFormat="1" x14ac:dyDescent="0.25">
      <c r="B49" s="74"/>
      <c r="C49" s="104" t="s">
        <v>34</v>
      </c>
      <c r="D49" s="104"/>
      <c r="E49" s="104"/>
      <c r="F49" s="104"/>
      <c r="G49" s="104"/>
      <c r="H49" s="104"/>
      <c r="I49" s="104"/>
      <c r="J49" s="104"/>
      <c r="M49" s="17"/>
    </row>
    <row r="50" spans="2:14" s="3" customFormat="1" x14ac:dyDescent="0.25">
      <c r="B50" s="74"/>
      <c r="C50" s="106" t="s">
        <v>35</v>
      </c>
      <c r="D50" s="106"/>
      <c r="E50" s="106"/>
      <c r="F50" s="106"/>
      <c r="G50" s="106"/>
      <c r="H50" s="106"/>
      <c r="I50" s="106"/>
      <c r="J50" s="106"/>
      <c r="K50" s="115">
        <f>K18</f>
        <v>1638209.48</v>
      </c>
      <c r="L50" s="115"/>
      <c r="M50" s="17"/>
    </row>
    <row r="51" spans="2:14" s="3" customFormat="1" ht="18" x14ac:dyDescent="0.4">
      <c r="B51" s="74"/>
      <c r="C51" s="106" t="s">
        <v>36</v>
      </c>
      <c r="D51" s="106"/>
      <c r="E51" s="106"/>
      <c r="F51" s="106"/>
      <c r="G51" s="106"/>
      <c r="H51" s="106"/>
      <c r="I51" s="106"/>
      <c r="J51" s="106"/>
      <c r="K51" s="107">
        <f>K35</f>
        <v>2475704.19</v>
      </c>
      <c r="L51" s="107"/>
      <c r="M51" s="17"/>
    </row>
    <row r="52" spans="2:14" s="101" customFormat="1" x14ac:dyDescent="0.25">
      <c r="B52" s="99"/>
      <c r="C52" s="128" t="s">
        <v>39</v>
      </c>
      <c r="D52" s="128"/>
      <c r="E52" s="128"/>
      <c r="F52" s="128"/>
      <c r="G52" s="128"/>
      <c r="H52" s="128"/>
      <c r="I52" s="128"/>
      <c r="J52" s="128"/>
      <c r="K52" s="129">
        <f>K50-K51</f>
        <v>-837494.71</v>
      </c>
      <c r="L52" s="129"/>
      <c r="M52" s="100"/>
    </row>
    <row r="53" spans="2:14" s="3" customFormat="1" x14ac:dyDescent="0.25">
      <c r="C53" s="17"/>
      <c r="D53" s="17"/>
      <c r="E53" s="17"/>
      <c r="F53" s="17"/>
      <c r="G53" s="17"/>
      <c r="H53" s="17"/>
      <c r="I53" s="17"/>
      <c r="J53" s="17"/>
      <c r="K53" s="17"/>
      <c r="L53" s="39"/>
      <c r="M53" s="17"/>
      <c r="N53" s="14"/>
    </row>
    <row r="54" spans="2:14" s="3" customFormat="1" x14ac:dyDescent="0.25">
      <c r="B54" s="74"/>
      <c r="C54" s="110"/>
      <c r="D54" s="110"/>
      <c r="E54" s="110"/>
      <c r="F54" s="110"/>
      <c r="G54" s="110"/>
      <c r="H54" s="110"/>
      <c r="I54" s="110"/>
      <c r="J54" s="110"/>
      <c r="K54" s="112"/>
      <c r="L54" s="112"/>
      <c r="M54" s="17"/>
    </row>
    <row r="55" spans="2:14" s="3" customFormat="1" ht="15.75" customHeight="1" x14ac:dyDescent="0.25">
      <c r="C55" s="111"/>
      <c r="D55" s="105"/>
      <c r="E55" s="105"/>
      <c r="F55" s="105"/>
      <c r="G55" s="105"/>
      <c r="H55" s="105"/>
      <c r="I55" s="105"/>
      <c r="J55" s="105"/>
      <c r="K55" s="105"/>
      <c r="L55" s="105"/>
      <c r="M55" s="17"/>
      <c r="N55" s="14"/>
    </row>
    <row r="56" spans="2:14" s="3" customFormat="1" x14ac:dyDescent="0.25"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7"/>
      <c r="N56" s="14"/>
    </row>
    <row r="57" spans="2:14" s="3" customFormat="1" ht="5.0999999999999996" customHeight="1" x14ac:dyDescent="0.2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4"/>
    </row>
    <row r="58" spans="2:14" s="10" customFormat="1" ht="12" customHeight="1" x14ac:dyDescent="0.25">
      <c r="B58" s="1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75"/>
      <c r="N58" s="16"/>
    </row>
    <row r="59" spans="2:14" s="10" customFormat="1" ht="12" customHeight="1" x14ac:dyDescent="0.25">
      <c r="B59" s="1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75"/>
      <c r="N59" s="16"/>
    </row>
    <row r="60" spans="2:14" s="10" customFormat="1" ht="12" customHeight="1" x14ac:dyDescent="0.25">
      <c r="B60" s="1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75"/>
      <c r="N60" s="16"/>
    </row>
    <row r="61" spans="2:14" s="10" customFormat="1" ht="12" customHeight="1" x14ac:dyDescent="0.25">
      <c r="B61" s="1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75"/>
      <c r="N61" s="16"/>
    </row>
    <row r="62" spans="2:14" s="10" customFormat="1" x14ac:dyDescent="0.25">
      <c r="B62" s="15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5"/>
      <c r="N62" s="16"/>
    </row>
  </sheetData>
  <mergeCells count="81">
    <mergeCell ref="C15:J15"/>
    <mergeCell ref="K15:L15"/>
    <mergeCell ref="C5:K5"/>
    <mergeCell ref="C6:K6"/>
    <mergeCell ref="C7:K7"/>
    <mergeCell ref="C8:K8"/>
    <mergeCell ref="B9:D9"/>
    <mergeCell ref="E9:H9"/>
    <mergeCell ref="C10:K10"/>
    <mergeCell ref="C12:J12"/>
    <mergeCell ref="C13:J13"/>
    <mergeCell ref="C14:J14"/>
    <mergeCell ref="K14:L14"/>
    <mergeCell ref="C16:J16"/>
    <mergeCell ref="K16:L16"/>
    <mergeCell ref="C17:J17"/>
    <mergeCell ref="K17:L17"/>
    <mergeCell ref="C18:J18"/>
    <mergeCell ref="K18:L18"/>
    <mergeCell ref="C20:J20"/>
    <mergeCell ref="C21:J21"/>
    <mergeCell ref="C22:J22"/>
    <mergeCell ref="K22:L22"/>
    <mergeCell ref="C23:J23"/>
    <mergeCell ref="K23:L23"/>
    <mergeCell ref="C24:J24"/>
    <mergeCell ref="K24:L24"/>
    <mergeCell ref="C25:J25"/>
    <mergeCell ref="K25:L25"/>
    <mergeCell ref="C26:J26"/>
    <mergeCell ref="K26:L26"/>
    <mergeCell ref="C27:J27"/>
    <mergeCell ref="K27:L27"/>
    <mergeCell ref="C28:J28"/>
    <mergeCell ref="K28:L28"/>
    <mergeCell ref="C29:J29"/>
    <mergeCell ref="K29:L29"/>
    <mergeCell ref="C30:J30"/>
    <mergeCell ref="K30:L30"/>
    <mergeCell ref="C31:J31"/>
    <mergeCell ref="K31:L31"/>
    <mergeCell ref="C32:J32"/>
    <mergeCell ref="K32:L32"/>
    <mergeCell ref="C33:J33"/>
    <mergeCell ref="K33:L33"/>
    <mergeCell ref="C34:J34"/>
    <mergeCell ref="K34:L34"/>
    <mergeCell ref="C35:J35"/>
    <mergeCell ref="K35:L35"/>
    <mergeCell ref="C44:J44"/>
    <mergeCell ref="K44:L44"/>
    <mergeCell ref="K36:L36"/>
    <mergeCell ref="C37:J37"/>
    <mergeCell ref="C38:J38"/>
    <mergeCell ref="K38:L38"/>
    <mergeCell ref="C39:J39"/>
    <mergeCell ref="K39:L39"/>
    <mergeCell ref="C40:J40"/>
    <mergeCell ref="K40:L40"/>
    <mergeCell ref="C41:J41"/>
    <mergeCell ref="K41:L41"/>
    <mergeCell ref="C43:J43"/>
    <mergeCell ref="C45:J45"/>
    <mergeCell ref="K45:L45"/>
    <mergeCell ref="C46:J46"/>
    <mergeCell ref="K46:L46"/>
    <mergeCell ref="C47:J47"/>
    <mergeCell ref="K47:L47"/>
    <mergeCell ref="C58:L61"/>
    <mergeCell ref="K48:L48"/>
    <mergeCell ref="O48:P48"/>
    <mergeCell ref="C49:J49"/>
    <mergeCell ref="C50:J50"/>
    <mergeCell ref="K50:L50"/>
    <mergeCell ref="C51:J51"/>
    <mergeCell ref="K51:L51"/>
    <mergeCell ref="C52:J52"/>
    <mergeCell ref="K52:L52"/>
    <mergeCell ref="C54:J54"/>
    <mergeCell ref="K54:L54"/>
    <mergeCell ref="C55:L56"/>
  </mergeCells>
  <pageMargins left="0.55118110236220474" right="0.23622047244094491" top="0.23622047244094491" bottom="0.19685039370078741" header="0.23622047244094491" footer="0.15748031496062992"/>
  <pageSetup paperSize="9" scale="6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showGridLines="0" zoomScaleNormal="100" workbookViewId="0">
      <selection activeCell="C8" sqref="C8:K8"/>
    </sheetView>
  </sheetViews>
  <sheetFormatPr defaultRowHeight="15.75" x14ac:dyDescent="0.25"/>
  <cols>
    <col min="1" max="1" width="1.7109375" style="1" customWidth="1"/>
    <col min="2" max="2" width="2.7109375" style="1" customWidth="1"/>
    <col min="3" max="3" width="9.5703125" style="1" customWidth="1"/>
    <col min="4" max="4" width="22.85546875" style="1" customWidth="1"/>
    <col min="5" max="6" width="9.140625" style="1"/>
    <col min="7" max="7" width="6.85546875" style="1" customWidth="1"/>
    <col min="8" max="8" width="12.140625" style="1" customWidth="1"/>
    <col min="9" max="9" width="19.28515625" style="1" customWidth="1"/>
    <col min="10" max="10" width="12.42578125" style="1" customWidth="1"/>
    <col min="11" max="11" width="9.140625" style="1"/>
    <col min="12" max="12" width="21.28515625" style="1" customWidth="1"/>
    <col min="13" max="13" width="2.7109375" style="1" customWidth="1"/>
    <col min="14" max="14" width="20.42578125" style="2" customWidth="1"/>
    <col min="15" max="15" width="9.140625" style="2"/>
    <col min="16" max="16" width="18.85546875" style="2" customWidth="1"/>
    <col min="17" max="16384" width="9.140625" style="2"/>
  </cols>
  <sheetData>
    <row r="1" spans="2:12" s="1" customFormat="1" x14ac:dyDescent="0.25"/>
    <row r="2" spans="2:12" s="1" customFormat="1" x14ac:dyDescent="0.25"/>
    <row r="3" spans="2:12" s="1" customFormat="1" x14ac:dyDescent="0.25"/>
    <row r="4" spans="2:12" s="1" customFormat="1" x14ac:dyDescent="0.25"/>
    <row r="5" spans="2:12" s="1" customFormat="1" ht="18.75" x14ac:dyDescent="0.3">
      <c r="C5" s="121" t="s">
        <v>14</v>
      </c>
      <c r="D5" s="121"/>
      <c r="E5" s="121"/>
      <c r="F5" s="121"/>
      <c r="G5" s="121"/>
      <c r="H5" s="121"/>
      <c r="I5" s="121"/>
      <c r="J5" s="121"/>
      <c r="K5" s="121"/>
      <c r="L5" s="8"/>
    </row>
    <row r="6" spans="2:12" s="1" customFormat="1" ht="18.75" x14ac:dyDescent="0.25">
      <c r="C6" s="122" t="s">
        <v>12</v>
      </c>
      <c r="D6" s="122"/>
      <c r="E6" s="122"/>
      <c r="F6" s="122"/>
      <c r="G6" s="122"/>
      <c r="H6" s="122"/>
      <c r="I6" s="122"/>
      <c r="J6" s="122"/>
      <c r="K6" s="122"/>
      <c r="L6" s="6"/>
    </row>
    <row r="7" spans="2:12" s="1" customFormat="1" ht="18.75" x14ac:dyDescent="0.25">
      <c r="C7" s="123" t="s">
        <v>13</v>
      </c>
      <c r="D7" s="123"/>
      <c r="E7" s="123"/>
      <c r="F7" s="123"/>
      <c r="G7" s="123"/>
      <c r="H7" s="123"/>
      <c r="I7" s="123"/>
      <c r="J7" s="123"/>
      <c r="K7" s="123"/>
      <c r="L7" s="6"/>
    </row>
    <row r="8" spans="2:12" s="1" customFormat="1" ht="18.75" x14ac:dyDescent="0.25">
      <c r="B8" s="5"/>
      <c r="C8" s="124" t="s">
        <v>55</v>
      </c>
      <c r="D8" s="124"/>
      <c r="E8" s="124"/>
      <c r="F8" s="124"/>
      <c r="G8" s="124"/>
      <c r="H8" s="124"/>
      <c r="I8" s="124"/>
      <c r="J8" s="124"/>
      <c r="K8" s="124"/>
      <c r="L8" s="6"/>
    </row>
    <row r="9" spans="2:12" s="1" customFormat="1" ht="5.0999999999999996" customHeight="1" x14ac:dyDescent="0.25">
      <c r="B9" s="125"/>
      <c r="C9" s="125"/>
      <c r="D9" s="125"/>
      <c r="E9" s="126"/>
      <c r="F9" s="126"/>
      <c r="G9" s="126"/>
      <c r="H9" s="126"/>
      <c r="I9" s="5"/>
      <c r="J9" s="5"/>
      <c r="K9" s="5"/>
      <c r="L9" s="5"/>
    </row>
    <row r="10" spans="2:12" s="1" customFormat="1" ht="18.75" customHeight="1" x14ac:dyDescent="0.3">
      <c r="B10" s="5"/>
      <c r="C10" s="121" t="s">
        <v>15</v>
      </c>
      <c r="D10" s="121"/>
      <c r="E10" s="121"/>
      <c r="F10" s="121"/>
      <c r="G10" s="121"/>
      <c r="H10" s="121"/>
      <c r="I10" s="121"/>
      <c r="J10" s="121"/>
      <c r="K10" s="121"/>
      <c r="L10" s="7"/>
    </row>
    <row r="11" spans="2:12" s="1" customFormat="1" x14ac:dyDescent="0.25"/>
    <row r="12" spans="2:12" s="1" customFormat="1" x14ac:dyDescent="0.25">
      <c r="C12" s="127" t="s">
        <v>0</v>
      </c>
      <c r="D12" s="127"/>
      <c r="E12" s="127"/>
      <c r="F12" s="127"/>
      <c r="G12" s="127"/>
      <c r="H12" s="127"/>
      <c r="I12" s="127"/>
      <c r="J12" s="127"/>
      <c r="K12" s="4"/>
      <c r="L12" s="4"/>
    </row>
    <row r="13" spans="2:12" s="3" customFormat="1" x14ac:dyDescent="0.25">
      <c r="C13" s="114" t="s">
        <v>10</v>
      </c>
      <c r="D13" s="114"/>
      <c r="E13" s="114"/>
      <c r="F13" s="114"/>
      <c r="G13" s="114"/>
      <c r="H13" s="114"/>
      <c r="I13" s="114"/>
      <c r="J13" s="114"/>
      <c r="K13" s="17"/>
      <c r="L13" s="17"/>
    </row>
    <row r="14" spans="2:12" s="3" customFormat="1" x14ac:dyDescent="0.25">
      <c r="C14" s="106" t="s">
        <v>16</v>
      </c>
      <c r="D14" s="106"/>
      <c r="E14" s="106"/>
      <c r="F14" s="106"/>
      <c r="G14" s="106"/>
      <c r="H14" s="106"/>
      <c r="I14" s="106"/>
      <c r="J14" s="106"/>
      <c r="K14" s="115">
        <v>1429657</v>
      </c>
      <c r="L14" s="115"/>
    </row>
    <row r="15" spans="2:12" s="3" customFormat="1" x14ac:dyDescent="0.25">
      <c r="C15" s="106" t="s">
        <v>37</v>
      </c>
      <c r="D15" s="106"/>
      <c r="E15" s="106"/>
      <c r="F15" s="106"/>
      <c r="G15" s="106"/>
      <c r="H15" s="106"/>
      <c r="I15" s="106"/>
      <c r="J15" s="106"/>
      <c r="K15" s="115">
        <v>0</v>
      </c>
      <c r="L15" s="115"/>
    </row>
    <row r="16" spans="2:12" s="3" customFormat="1" x14ac:dyDescent="0.25">
      <c r="C16" s="106" t="s">
        <v>46</v>
      </c>
      <c r="D16" s="106"/>
      <c r="E16" s="106"/>
      <c r="F16" s="106"/>
      <c r="G16" s="106"/>
      <c r="H16" s="106"/>
      <c r="I16" s="106"/>
      <c r="J16" s="106"/>
      <c r="K16" s="115">
        <v>52868.77</v>
      </c>
      <c r="L16" s="115"/>
    </row>
    <row r="17" spans="2:14" s="10" customFormat="1" ht="18" x14ac:dyDescent="0.4">
      <c r="C17" s="119" t="s">
        <v>38</v>
      </c>
      <c r="D17" s="119"/>
      <c r="E17" s="119"/>
      <c r="F17" s="119"/>
      <c r="G17" s="119"/>
      <c r="H17" s="119"/>
      <c r="I17" s="119"/>
      <c r="J17" s="119"/>
      <c r="K17" s="120">
        <v>114865.97</v>
      </c>
      <c r="L17" s="120"/>
    </row>
    <row r="18" spans="2:14" s="3" customFormat="1" x14ac:dyDescent="0.25">
      <c r="C18" s="110" t="s">
        <v>1</v>
      </c>
      <c r="D18" s="110"/>
      <c r="E18" s="110"/>
      <c r="F18" s="110"/>
      <c r="G18" s="110"/>
      <c r="H18" s="110"/>
      <c r="I18" s="110"/>
      <c r="J18" s="110"/>
      <c r="K18" s="116">
        <f>SUM(K14:L17)</f>
        <v>1597391.74</v>
      </c>
      <c r="L18" s="116"/>
    </row>
    <row r="19" spans="2:14" s="3" customFormat="1" x14ac:dyDescent="0.25">
      <c r="B19" s="11"/>
      <c r="J19" s="12"/>
      <c r="K19" s="12"/>
      <c r="L19" s="12"/>
      <c r="N19" s="13"/>
    </row>
    <row r="20" spans="2:14" s="3" customFormat="1" x14ac:dyDescent="0.25">
      <c r="C20" s="104" t="s">
        <v>2</v>
      </c>
      <c r="D20" s="104"/>
      <c r="E20" s="104"/>
      <c r="F20" s="104"/>
      <c r="G20" s="104"/>
      <c r="H20" s="104"/>
      <c r="I20" s="104"/>
      <c r="J20" s="104"/>
      <c r="K20" s="17"/>
      <c r="L20" s="17"/>
    </row>
    <row r="21" spans="2:14" s="3" customFormat="1" x14ac:dyDescent="0.25">
      <c r="C21" s="114" t="s">
        <v>9</v>
      </c>
      <c r="D21" s="114"/>
      <c r="E21" s="114"/>
      <c r="F21" s="114"/>
      <c r="G21" s="114"/>
      <c r="H21" s="114"/>
      <c r="I21" s="114"/>
      <c r="J21" s="114"/>
      <c r="K21" s="17"/>
      <c r="L21" s="17"/>
    </row>
    <row r="22" spans="2:14" s="3" customFormat="1" x14ac:dyDescent="0.25">
      <c r="B22" s="9"/>
      <c r="C22" s="117" t="s">
        <v>24</v>
      </c>
      <c r="D22" s="117"/>
      <c r="E22" s="117"/>
      <c r="F22" s="117"/>
      <c r="G22" s="117"/>
      <c r="H22" s="117"/>
      <c r="I22" s="117"/>
      <c r="J22" s="117"/>
      <c r="K22" s="115">
        <v>162343.48000000001</v>
      </c>
      <c r="L22" s="115"/>
    </row>
    <row r="23" spans="2:14" s="3" customFormat="1" x14ac:dyDescent="0.25">
      <c r="B23" s="9"/>
      <c r="C23" s="118" t="s">
        <v>41</v>
      </c>
      <c r="D23" s="118"/>
      <c r="E23" s="118"/>
      <c r="F23" s="118"/>
      <c r="G23" s="118"/>
      <c r="H23" s="118"/>
      <c r="I23" s="118"/>
      <c r="J23" s="118"/>
      <c r="K23" s="115">
        <v>20622.5</v>
      </c>
      <c r="L23" s="115"/>
    </row>
    <row r="24" spans="2:14" s="3" customFormat="1" x14ac:dyDescent="0.25">
      <c r="B24" s="9"/>
      <c r="C24" s="117" t="s">
        <v>3</v>
      </c>
      <c r="D24" s="117"/>
      <c r="E24" s="117"/>
      <c r="F24" s="117"/>
      <c r="G24" s="117"/>
      <c r="H24" s="117"/>
      <c r="I24" s="117"/>
      <c r="J24" s="117"/>
      <c r="K24" s="115">
        <v>1493.61</v>
      </c>
      <c r="L24" s="115"/>
    </row>
    <row r="25" spans="2:14" s="3" customFormat="1" x14ac:dyDescent="0.25">
      <c r="B25" s="9"/>
      <c r="C25" s="117" t="s">
        <v>11</v>
      </c>
      <c r="D25" s="117"/>
      <c r="E25" s="117"/>
      <c r="F25" s="117"/>
      <c r="G25" s="117"/>
      <c r="H25" s="117"/>
      <c r="I25" s="117"/>
      <c r="J25" s="117"/>
      <c r="K25" s="115">
        <v>77190.3</v>
      </c>
      <c r="L25" s="115"/>
    </row>
    <row r="26" spans="2:14" s="3" customFormat="1" x14ac:dyDescent="0.25">
      <c r="B26" s="9"/>
      <c r="C26" s="117" t="s">
        <v>18</v>
      </c>
      <c r="D26" s="117"/>
      <c r="E26" s="117"/>
      <c r="F26" s="117"/>
      <c r="G26" s="117"/>
      <c r="H26" s="117"/>
      <c r="I26" s="117"/>
      <c r="J26" s="117"/>
      <c r="K26" s="115">
        <v>38799.300000000003</v>
      </c>
      <c r="L26" s="115"/>
    </row>
    <row r="27" spans="2:14" s="3" customFormat="1" x14ac:dyDescent="0.25">
      <c r="B27" s="15"/>
      <c r="C27" s="117" t="s">
        <v>21</v>
      </c>
      <c r="D27" s="117"/>
      <c r="E27" s="117"/>
      <c r="F27" s="117"/>
      <c r="G27" s="117"/>
      <c r="H27" s="117"/>
      <c r="I27" s="117"/>
      <c r="J27" s="117"/>
      <c r="K27" s="115">
        <v>157600.35999999999</v>
      </c>
      <c r="L27" s="115"/>
    </row>
    <row r="28" spans="2:14" s="3" customFormat="1" x14ac:dyDescent="0.25">
      <c r="B28" s="9"/>
      <c r="C28" s="117" t="s">
        <v>19</v>
      </c>
      <c r="D28" s="117"/>
      <c r="E28" s="117"/>
      <c r="F28" s="117"/>
      <c r="G28" s="117"/>
      <c r="H28" s="117"/>
      <c r="I28" s="117"/>
      <c r="J28" s="117"/>
      <c r="K28" s="115">
        <v>74480.39</v>
      </c>
      <c r="L28" s="115"/>
    </row>
    <row r="29" spans="2:14" s="3" customFormat="1" x14ac:dyDescent="0.25">
      <c r="B29" s="9"/>
      <c r="C29" s="117" t="s">
        <v>22</v>
      </c>
      <c r="D29" s="117"/>
      <c r="E29" s="117"/>
      <c r="F29" s="117"/>
      <c r="G29" s="117"/>
      <c r="H29" s="117"/>
      <c r="I29" s="117"/>
      <c r="J29" s="117"/>
      <c r="K29" s="115">
        <v>12612.24</v>
      </c>
      <c r="L29" s="115"/>
    </row>
    <row r="30" spans="2:14" s="3" customFormat="1" x14ac:dyDescent="0.25">
      <c r="B30" s="9"/>
      <c r="C30" s="117" t="s">
        <v>23</v>
      </c>
      <c r="D30" s="117"/>
      <c r="E30" s="117"/>
      <c r="F30" s="117"/>
      <c r="G30" s="117"/>
      <c r="H30" s="117"/>
      <c r="I30" s="117"/>
      <c r="J30" s="117"/>
      <c r="K30" s="115">
        <v>480370.02</v>
      </c>
      <c r="L30" s="115"/>
    </row>
    <row r="31" spans="2:14" s="3" customFormat="1" x14ac:dyDescent="0.25">
      <c r="B31" s="9"/>
      <c r="C31" s="117" t="s">
        <v>25</v>
      </c>
      <c r="D31" s="117"/>
      <c r="E31" s="117"/>
      <c r="F31" s="117"/>
      <c r="G31" s="117"/>
      <c r="H31" s="117"/>
      <c r="I31" s="117"/>
      <c r="J31" s="117"/>
      <c r="K31" s="115">
        <v>390999.85</v>
      </c>
      <c r="L31" s="115"/>
    </row>
    <row r="32" spans="2:14" s="10" customFormat="1" x14ac:dyDescent="0.25">
      <c r="B32" s="15"/>
      <c r="C32" s="117" t="s">
        <v>26</v>
      </c>
      <c r="D32" s="117"/>
      <c r="E32" s="117"/>
      <c r="F32" s="117"/>
      <c r="G32" s="117"/>
      <c r="H32" s="117"/>
      <c r="I32" s="117"/>
      <c r="J32" s="117"/>
      <c r="K32" s="115">
        <v>263297.09000000003</v>
      </c>
      <c r="L32" s="115"/>
    </row>
    <row r="33" spans="2:16" s="3" customFormat="1" x14ac:dyDescent="0.25">
      <c r="B33" s="9"/>
      <c r="C33" s="117" t="s">
        <v>27</v>
      </c>
      <c r="D33" s="117"/>
      <c r="E33" s="117"/>
      <c r="F33" s="117"/>
      <c r="G33" s="117"/>
      <c r="H33" s="117"/>
      <c r="I33" s="117"/>
      <c r="J33" s="117"/>
      <c r="K33" s="115">
        <v>503978.66</v>
      </c>
      <c r="L33" s="115"/>
    </row>
    <row r="34" spans="2:16" s="3" customFormat="1" ht="18" x14ac:dyDescent="0.4">
      <c r="B34" s="9"/>
      <c r="C34" s="117" t="s">
        <v>20</v>
      </c>
      <c r="D34" s="117"/>
      <c r="E34" s="117"/>
      <c r="F34" s="117"/>
      <c r="G34" s="117"/>
      <c r="H34" s="117"/>
      <c r="I34" s="117"/>
      <c r="J34" s="117"/>
      <c r="K34" s="107">
        <v>54943.86</v>
      </c>
      <c r="L34" s="107"/>
    </row>
    <row r="35" spans="2:16" s="18" customFormat="1" x14ac:dyDescent="0.25">
      <c r="B35" s="17"/>
      <c r="C35" s="110" t="s">
        <v>4</v>
      </c>
      <c r="D35" s="110"/>
      <c r="E35" s="110"/>
      <c r="F35" s="110"/>
      <c r="G35" s="110"/>
      <c r="H35" s="110"/>
      <c r="I35" s="110"/>
      <c r="J35" s="110"/>
      <c r="K35" s="112">
        <f>SUM(K22:L34)</f>
        <v>2238731.6599999997</v>
      </c>
      <c r="L35" s="112"/>
    </row>
    <row r="36" spans="2:16" s="3" customFormat="1" x14ac:dyDescent="0.25">
      <c r="K36" s="116"/>
      <c r="L36" s="116"/>
    </row>
    <row r="37" spans="2:16" s="3" customFormat="1" x14ac:dyDescent="0.25">
      <c r="B37" s="80"/>
      <c r="C37" s="104" t="s">
        <v>5</v>
      </c>
      <c r="D37" s="104"/>
      <c r="E37" s="104"/>
      <c r="F37" s="104"/>
      <c r="G37" s="104"/>
      <c r="H37" s="104"/>
      <c r="I37" s="104"/>
      <c r="J37" s="104"/>
      <c r="K37" s="17"/>
      <c r="L37" s="17"/>
      <c r="M37" s="17"/>
    </row>
    <row r="38" spans="2:16" s="3" customFormat="1" x14ac:dyDescent="0.25">
      <c r="B38" s="9"/>
      <c r="C38" s="106" t="s">
        <v>8</v>
      </c>
      <c r="D38" s="106"/>
      <c r="E38" s="106"/>
      <c r="F38" s="106"/>
      <c r="G38" s="106"/>
      <c r="H38" s="106"/>
      <c r="I38" s="106"/>
      <c r="J38" s="106"/>
      <c r="K38" s="115">
        <f>'FLUXO CAIXA AGO'!K41:L41</f>
        <v>11450798.520000003</v>
      </c>
      <c r="L38" s="115"/>
      <c r="N38" s="14"/>
    </row>
    <row r="39" spans="2:16" s="3" customFormat="1" x14ac:dyDescent="0.25">
      <c r="B39" s="77"/>
      <c r="C39" s="106" t="s">
        <v>6</v>
      </c>
      <c r="D39" s="106"/>
      <c r="E39" s="106"/>
      <c r="F39" s="106"/>
      <c r="G39" s="106"/>
      <c r="H39" s="106"/>
      <c r="I39" s="106"/>
      <c r="J39" s="106"/>
      <c r="K39" s="115">
        <f>K18</f>
        <v>1597391.74</v>
      </c>
      <c r="L39" s="115"/>
      <c r="N39" s="14"/>
    </row>
    <row r="40" spans="2:16" s="3" customFormat="1" ht="16.5" thickBot="1" x14ac:dyDescent="0.3">
      <c r="C40" s="106" t="s">
        <v>7</v>
      </c>
      <c r="D40" s="106"/>
      <c r="E40" s="106"/>
      <c r="F40" s="106"/>
      <c r="G40" s="106"/>
      <c r="H40" s="106"/>
      <c r="I40" s="106"/>
      <c r="J40" s="106"/>
      <c r="K40" s="113">
        <f>K35</f>
        <v>2238731.6599999997</v>
      </c>
      <c r="L40" s="113"/>
    </row>
    <row r="41" spans="2:16" s="18" customFormat="1" ht="16.5" thickTop="1" x14ac:dyDescent="0.25">
      <c r="C41" s="114" t="s">
        <v>32</v>
      </c>
      <c r="D41" s="114"/>
      <c r="E41" s="114"/>
      <c r="F41" s="114"/>
      <c r="G41" s="114"/>
      <c r="H41" s="114"/>
      <c r="I41" s="114"/>
      <c r="J41" s="114"/>
      <c r="K41" s="112">
        <f>SUM(K38:L39)-K40</f>
        <v>10809458.600000003</v>
      </c>
      <c r="L41" s="112"/>
    </row>
    <row r="42" spans="2:16" s="3" customFormat="1" x14ac:dyDescent="0.25">
      <c r="C42" s="77"/>
      <c r="D42" s="77"/>
      <c r="E42" s="77"/>
      <c r="F42" s="77"/>
      <c r="G42" s="77"/>
      <c r="H42" s="77"/>
      <c r="I42" s="77"/>
      <c r="J42" s="77"/>
      <c r="K42" s="78"/>
      <c r="L42" s="78"/>
    </row>
    <row r="43" spans="2:16" s="3" customFormat="1" x14ac:dyDescent="0.25">
      <c r="B43" s="80"/>
      <c r="C43" s="104" t="s">
        <v>28</v>
      </c>
      <c r="D43" s="104"/>
      <c r="E43" s="104"/>
      <c r="F43" s="104"/>
      <c r="G43" s="104"/>
      <c r="H43" s="104"/>
      <c r="I43" s="104"/>
      <c r="J43" s="104"/>
      <c r="K43" s="17"/>
      <c r="L43" s="17"/>
      <c r="M43" s="17"/>
    </row>
    <row r="44" spans="2:16" s="3" customFormat="1" x14ac:dyDescent="0.25">
      <c r="B44" s="9"/>
      <c r="C44" s="106" t="s">
        <v>31</v>
      </c>
      <c r="D44" s="106"/>
      <c r="E44" s="106"/>
      <c r="F44" s="106"/>
      <c r="G44" s="106"/>
      <c r="H44" s="106"/>
      <c r="I44" s="106"/>
      <c r="J44" s="106"/>
      <c r="K44" s="115">
        <v>11221.62</v>
      </c>
      <c r="L44" s="115"/>
      <c r="N44" s="13"/>
    </row>
    <row r="45" spans="2:16" s="3" customFormat="1" x14ac:dyDescent="0.25">
      <c r="B45" s="9"/>
      <c r="C45" s="106" t="s">
        <v>30</v>
      </c>
      <c r="D45" s="106"/>
      <c r="E45" s="106"/>
      <c r="F45" s="106"/>
      <c r="G45" s="106"/>
      <c r="H45" s="106"/>
      <c r="I45" s="106"/>
      <c r="J45" s="106"/>
      <c r="K45" s="115">
        <v>54210.19</v>
      </c>
      <c r="L45" s="115"/>
      <c r="N45" s="13"/>
    </row>
    <row r="46" spans="2:16" s="3" customFormat="1" ht="16.5" thickBot="1" x14ac:dyDescent="0.3">
      <c r="B46" s="9"/>
      <c r="C46" s="106" t="s">
        <v>29</v>
      </c>
      <c r="D46" s="106"/>
      <c r="E46" s="106"/>
      <c r="F46" s="106"/>
      <c r="G46" s="106"/>
      <c r="H46" s="106"/>
      <c r="I46" s="106"/>
      <c r="J46" s="106"/>
      <c r="K46" s="113">
        <v>10744026.789999999</v>
      </c>
      <c r="L46" s="113"/>
      <c r="N46" s="13"/>
    </row>
    <row r="47" spans="2:16" s="18" customFormat="1" ht="16.5" thickTop="1" x14ac:dyDescent="0.25">
      <c r="C47" s="114" t="s">
        <v>33</v>
      </c>
      <c r="D47" s="114"/>
      <c r="E47" s="114"/>
      <c r="F47" s="114"/>
      <c r="G47" s="114"/>
      <c r="H47" s="114"/>
      <c r="I47" s="114"/>
      <c r="J47" s="114"/>
      <c r="K47" s="112">
        <f>SUM(K44:L46)</f>
        <v>10809458.6</v>
      </c>
      <c r="L47" s="112"/>
      <c r="N47" s="26"/>
    </row>
    <row r="48" spans="2:16" s="3" customFormat="1" x14ac:dyDescent="0.25">
      <c r="B48" s="80"/>
      <c r="C48" s="81"/>
      <c r="D48" s="81"/>
      <c r="E48" s="81"/>
      <c r="F48" s="81"/>
      <c r="G48" s="81"/>
      <c r="H48" s="81"/>
      <c r="I48" s="81"/>
      <c r="J48" s="81"/>
      <c r="K48" s="115"/>
      <c r="L48" s="115"/>
      <c r="M48" s="17"/>
      <c r="N48" s="19"/>
      <c r="O48" s="102"/>
      <c r="P48" s="103"/>
    </row>
    <row r="49" spans="2:14" s="3" customFormat="1" x14ac:dyDescent="0.25">
      <c r="B49" s="80"/>
      <c r="C49" s="104" t="s">
        <v>34</v>
      </c>
      <c r="D49" s="104"/>
      <c r="E49" s="104"/>
      <c r="F49" s="104"/>
      <c r="G49" s="104"/>
      <c r="H49" s="104"/>
      <c r="I49" s="104"/>
      <c r="J49" s="104"/>
      <c r="M49" s="17"/>
    </row>
    <row r="50" spans="2:14" s="3" customFormat="1" x14ac:dyDescent="0.25">
      <c r="B50" s="80"/>
      <c r="C50" s="106" t="s">
        <v>35</v>
      </c>
      <c r="D50" s="106"/>
      <c r="E50" s="106"/>
      <c r="F50" s="106"/>
      <c r="G50" s="106"/>
      <c r="H50" s="106"/>
      <c r="I50" s="106"/>
      <c r="J50" s="106"/>
      <c r="K50" s="115">
        <f>K18</f>
        <v>1597391.74</v>
      </c>
      <c r="L50" s="115"/>
      <c r="M50" s="17"/>
    </row>
    <row r="51" spans="2:14" s="3" customFormat="1" ht="18" x14ac:dyDescent="0.4">
      <c r="B51" s="80"/>
      <c r="C51" s="106" t="s">
        <v>36</v>
      </c>
      <c r="D51" s="106"/>
      <c r="E51" s="106"/>
      <c r="F51" s="106"/>
      <c r="G51" s="106"/>
      <c r="H51" s="106"/>
      <c r="I51" s="106"/>
      <c r="J51" s="106"/>
      <c r="K51" s="107">
        <f>K35</f>
        <v>2238731.6599999997</v>
      </c>
      <c r="L51" s="107"/>
      <c r="M51" s="17"/>
    </row>
    <row r="52" spans="2:14" s="101" customFormat="1" x14ac:dyDescent="0.25">
      <c r="B52" s="99"/>
      <c r="C52" s="128" t="s">
        <v>39</v>
      </c>
      <c r="D52" s="128"/>
      <c r="E52" s="128"/>
      <c r="F52" s="128"/>
      <c r="G52" s="128"/>
      <c r="H52" s="128"/>
      <c r="I52" s="128"/>
      <c r="J52" s="128"/>
      <c r="K52" s="129">
        <f>K50-K51</f>
        <v>-641339.91999999969</v>
      </c>
      <c r="L52" s="129"/>
      <c r="M52" s="100"/>
    </row>
    <row r="53" spans="2:14" s="3" customFormat="1" x14ac:dyDescent="0.25">
      <c r="C53" s="17"/>
      <c r="D53" s="17"/>
      <c r="E53" s="17"/>
      <c r="F53" s="17"/>
      <c r="G53" s="17"/>
      <c r="H53" s="17"/>
      <c r="I53" s="17"/>
      <c r="J53" s="17"/>
      <c r="K53" s="17"/>
      <c r="L53" s="39"/>
      <c r="M53" s="17"/>
      <c r="N53" s="14"/>
    </row>
    <row r="54" spans="2:14" s="3" customFormat="1" x14ac:dyDescent="0.25">
      <c r="B54" s="80"/>
      <c r="C54" s="110"/>
      <c r="D54" s="110"/>
      <c r="E54" s="110"/>
      <c r="F54" s="110"/>
      <c r="G54" s="110"/>
      <c r="H54" s="110"/>
      <c r="I54" s="110"/>
      <c r="J54" s="110"/>
      <c r="K54" s="112"/>
      <c r="L54" s="112"/>
      <c r="M54" s="17"/>
    </row>
    <row r="55" spans="2:14" s="3" customFormat="1" ht="15.75" customHeight="1" x14ac:dyDescent="0.25">
      <c r="C55" s="111"/>
      <c r="D55" s="105"/>
      <c r="E55" s="105"/>
      <c r="F55" s="105"/>
      <c r="G55" s="105"/>
      <c r="H55" s="105"/>
      <c r="I55" s="105"/>
      <c r="J55" s="105"/>
      <c r="K55" s="105"/>
      <c r="L55" s="105"/>
      <c r="M55" s="17"/>
      <c r="N55" s="14"/>
    </row>
    <row r="56" spans="2:14" s="3" customFormat="1" x14ac:dyDescent="0.25"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7"/>
      <c r="N56" s="14"/>
    </row>
    <row r="57" spans="2:14" s="3" customFormat="1" ht="5.0999999999999996" customHeight="1" x14ac:dyDescent="0.2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4"/>
    </row>
    <row r="58" spans="2:14" s="10" customFormat="1" ht="12" customHeight="1" x14ac:dyDescent="0.25">
      <c r="B58" s="1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79"/>
      <c r="N58" s="16"/>
    </row>
    <row r="59" spans="2:14" s="10" customFormat="1" ht="12" customHeight="1" x14ac:dyDescent="0.25">
      <c r="B59" s="1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79"/>
      <c r="N59" s="16"/>
    </row>
    <row r="60" spans="2:14" s="10" customFormat="1" ht="12" customHeight="1" x14ac:dyDescent="0.25">
      <c r="B60" s="1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79"/>
      <c r="N60" s="16"/>
    </row>
    <row r="61" spans="2:14" s="10" customFormat="1" ht="12" customHeight="1" x14ac:dyDescent="0.25">
      <c r="B61" s="1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79"/>
      <c r="N61" s="16"/>
    </row>
    <row r="62" spans="2:14" s="10" customFormat="1" x14ac:dyDescent="0.25">
      <c r="B62" s="15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79"/>
      <c r="N62" s="16"/>
    </row>
  </sheetData>
  <mergeCells count="81">
    <mergeCell ref="C58:L61"/>
    <mergeCell ref="K48:L48"/>
    <mergeCell ref="O48:P48"/>
    <mergeCell ref="C49:J49"/>
    <mergeCell ref="C50:J50"/>
    <mergeCell ref="K50:L50"/>
    <mergeCell ref="C51:J51"/>
    <mergeCell ref="K51:L51"/>
    <mergeCell ref="C52:J52"/>
    <mergeCell ref="K52:L52"/>
    <mergeCell ref="C54:J54"/>
    <mergeCell ref="K54:L54"/>
    <mergeCell ref="C55:L56"/>
    <mergeCell ref="C45:J45"/>
    <mergeCell ref="K45:L45"/>
    <mergeCell ref="C46:J46"/>
    <mergeCell ref="K46:L46"/>
    <mergeCell ref="C47:J47"/>
    <mergeCell ref="K47:L47"/>
    <mergeCell ref="C44:J44"/>
    <mergeCell ref="K44:L44"/>
    <mergeCell ref="K36:L36"/>
    <mergeCell ref="C37:J37"/>
    <mergeCell ref="C38:J38"/>
    <mergeCell ref="K38:L38"/>
    <mergeCell ref="C39:J39"/>
    <mergeCell ref="K39:L39"/>
    <mergeCell ref="C40:J40"/>
    <mergeCell ref="K40:L40"/>
    <mergeCell ref="C41:J41"/>
    <mergeCell ref="K41:L41"/>
    <mergeCell ref="C43:J43"/>
    <mergeCell ref="C33:J33"/>
    <mergeCell ref="K33:L33"/>
    <mergeCell ref="C34:J34"/>
    <mergeCell ref="K34:L34"/>
    <mergeCell ref="C35:J35"/>
    <mergeCell ref="K35:L35"/>
    <mergeCell ref="C30:J30"/>
    <mergeCell ref="K30:L30"/>
    <mergeCell ref="C31:J31"/>
    <mergeCell ref="K31:L31"/>
    <mergeCell ref="C32:J32"/>
    <mergeCell ref="K32:L32"/>
    <mergeCell ref="C27:J27"/>
    <mergeCell ref="K27:L27"/>
    <mergeCell ref="C28:J28"/>
    <mergeCell ref="K28:L28"/>
    <mergeCell ref="C29:J29"/>
    <mergeCell ref="K29:L29"/>
    <mergeCell ref="C24:J24"/>
    <mergeCell ref="K24:L24"/>
    <mergeCell ref="C25:J25"/>
    <mergeCell ref="K25:L25"/>
    <mergeCell ref="C26:J26"/>
    <mergeCell ref="K26:L26"/>
    <mergeCell ref="C20:J20"/>
    <mergeCell ref="C21:J21"/>
    <mergeCell ref="C22:J22"/>
    <mergeCell ref="K22:L22"/>
    <mergeCell ref="C23:J23"/>
    <mergeCell ref="K23:L23"/>
    <mergeCell ref="C16:J16"/>
    <mergeCell ref="K16:L16"/>
    <mergeCell ref="C17:J17"/>
    <mergeCell ref="K17:L17"/>
    <mergeCell ref="C18:J18"/>
    <mergeCell ref="K18:L18"/>
    <mergeCell ref="C15:J15"/>
    <mergeCell ref="K15:L15"/>
    <mergeCell ref="C5:K5"/>
    <mergeCell ref="C6:K6"/>
    <mergeCell ref="C7:K7"/>
    <mergeCell ref="C8:K8"/>
    <mergeCell ref="B9:D9"/>
    <mergeCell ref="E9:H9"/>
    <mergeCell ref="C10:K10"/>
    <mergeCell ref="C12:J12"/>
    <mergeCell ref="C13:J13"/>
    <mergeCell ref="C14:J14"/>
    <mergeCell ref="K14:L14"/>
  </mergeCells>
  <pageMargins left="0.55118110236220474" right="0.23622047244094491" top="0.23622047244094491" bottom="0.19685039370078741" header="0.23622047244094491" footer="0.15748031496062992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12</vt:i4>
      </vt:variant>
    </vt:vector>
  </HeadingPairs>
  <TitlesOfParts>
    <vt:vector size="24" baseType="lpstr">
      <vt:lpstr>FLUXO CAIXA JAN</vt:lpstr>
      <vt:lpstr>FLUXO CAIXA FEV</vt:lpstr>
      <vt:lpstr>FLUXO CAIXA MAR</vt:lpstr>
      <vt:lpstr>FLUXO CAIXA ABR</vt:lpstr>
      <vt:lpstr>FLUXO CAIXA MAI</vt:lpstr>
      <vt:lpstr>FLUXO CAIXA JUN</vt:lpstr>
      <vt:lpstr>FLUXO CAIXA JUL</vt:lpstr>
      <vt:lpstr>FLUXO CAIXA AGO</vt:lpstr>
      <vt:lpstr>FLUXO CAIXA SET</vt:lpstr>
      <vt:lpstr>FLUXO CAIXA OUT</vt:lpstr>
      <vt:lpstr>FLUXO CAIXA NOV</vt:lpstr>
      <vt:lpstr>ACUMULADO</vt:lpstr>
      <vt:lpstr>ACUMULADO!Area_de_impressao</vt:lpstr>
      <vt:lpstr>'FLUXO CAIXA ABR'!Area_de_impressao</vt:lpstr>
      <vt:lpstr>'FLUXO CAIXA AGO'!Area_de_impressao</vt:lpstr>
      <vt:lpstr>'FLUXO CAIXA FEV'!Area_de_impressao</vt:lpstr>
      <vt:lpstr>'FLUXO CAIXA JAN'!Area_de_impressao</vt:lpstr>
      <vt:lpstr>'FLUXO CAIXA JUL'!Area_de_impressao</vt:lpstr>
      <vt:lpstr>'FLUXO CAIXA JUN'!Area_de_impressao</vt:lpstr>
      <vt:lpstr>'FLUXO CAIXA MAI'!Area_de_impressao</vt:lpstr>
      <vt:lpstr>'FLUXO CAIXA MAR'!Area_de_impressao</vt:lpstr>
      <vt:lpstr>'FLUXO CAIXA NOV'!Area_de_impressao</vt:lpstr>
      <vt:lpstr>'FLUXO CAIXA OUT'!Area_de_impressao</vt:lpstr>
      <vt:lpstr>'FLUXO CAIXA SET'!Area_de_impressao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</dc:creator>
  <cp:lastModifiedBy>Reginaldo Adami Janoni</cp:lastModifiedBy>
  <cp:lastPrinted>2022-10-10T13:34:38Z</cp:lastPrinted>
  <dcterms:created xsi:type="dcterms:W3CDTF">2008-09-10T14:04:37Z</dcterms:created>
  <dcterms:modified xsi:type="dcterms:W3CDTF">2022-12-22T12:55:05Z</dcterms:modified>
</cp:coreProperties>
</file>